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nowSports Admin\Desktop\181020_Snowplanet_National Points_Slalom\"/>
    </mc:Choice>
  </mc:AlternateContent>
  <xr:revisionPtr revIDLastSave="0" documentId="13_ncr:1_{BAD9CE77-A29A-4EBC-8968-D9DD4A0212A0}" xr6:coauthVersionLast="37" xr6:coauthVersionMax="37" xr10:uidLastSave="{00000000-0000-0000-0000-000000000000}"/>
  <bookViews>
    <workbookView xWindow="0" yWindow="0" windowWidth="20490" windowHeight="7485" tabRatio="754" xr2:uid="{9E9E0F34-E6B2-4AD9-94BE-0B737B8C23C6}"/>
  </bookViews>
  <sheets>
    <sheet name="2018 EOS List" sheetId="1" r:id="rId1"/>
    <sheet name="21.10.18.4 Snowplanet SL" sheetId="33" state="hidden" r:id="rId2"/>
    <sheet name="21.10.18.2   Snowplanet SL" sheetId="32" state="hidden" r:id="rId3"/>
    <sheet name="180927.2 CA SL" sheetId="28" state="hidden" r:id="rId4"/>
    <sheet name="180928.1 CA GS" sheetId="29" state="hidden" r:id="rId5"/>
    <sheet name="180928.2 CA GS" sheetId="30" state="hidden" r:id="rId6"/>
    <sheet name="180928.3 CA GS" sheetId="31" state="hidden" r:id="rId7"/>
    <sheet name="180927.1 CA SL " sheetId="27" state="hidden" r:id="rId8"/>
    <sheet name="180923.1 WH SL" sheetId="26" state="hidden" r:id="rId9"/>
    <sheet name="180922.2 WH GS 2" sheetId="25" state="hidden" r:id="rId10"/>
    <sheet name="180922.1 WH GS" sheetId="24" state="hidden" r:id="rId11"/>
    <sheet name="14.09.18.2 Mt Hutt SG" sheetId="23" state="hidden" r:id="rId12"/>
    <sheet name="14.09.18 Mt Hutt SG" sheetId="22" state="hidden" r:id="rId13"/>
    <sheet name="15.09.18.1 Mt Hutt GS " sheetId="21" state="hidden" r:id="rId14"/>
    <sheet name="16.09.18 .2 Mt Hutt SL" sheetId="20" state="hidden" r:id="rId15"/>
    <sheet name="16.09.18.1 Mt Hutt SL" sheetId="19" state="hidden" r:id="rId16"/>
    <sheet name="18.3 List" sheetId="18" state="hidden" r:id="rId17"/>
    <sheet name="19.08.18 .1 Coronet GS" sheetId="12" state="hidden" r:id="rId18"/>
    <sheet name="12.08.18.1 Whaka SL" sheetId="8" state="hidden" r:id="rId19"/>
    <sheet name="19.08.18 .2 Coronet GS" sheetId="13" state="hidden" r:id="rId20"/>
    <sheet name="12.08.18.2 Whaka SL" sheetId="9" state="hidden" r:id="rId21"/>
    <sheet name="11.08.18.2 Whaka GS" sheetId="17" state="hidden" r:id="rId22"/>
    <sheet name="11.08.18.1 Whaka GS" sheetId="16" state="hidden" r:id="rId23"/>
    <sheet name="18.08.18 .2 Coronet GS" sheetId="15" state="hidden" r:id="rId24"/>
    <sheet name="18.08.18 .1 Coronet GS" sheetId="14" state="hidden" r:id="rId25"/>
    <sheet name="20.08.18.1 Coronet SL" sheetId="10" state="hidden" r:id="rId26"/>
    <sheet name="20.08.18.2 Coronet SL" sheetId="11" state="hidden" r:id="rId27"/>
    <sheet name="18.2 List" sheetId="7" state="hidden" r:id="rId28"/>
    <sheet name="15.07.18.1 Mt Hutt SL" sheetId="5" state="hidden" r:id="rId29"/>
    <sheet name="15.07.18.2 Mt Hutt SL" sheetId="6" state="hidden" r:id="rId30"/>
    <sheet name="18 Age Cats" sheetId="4" state="hidden" r:id="rId31"/>
    <sheet name="18.0 Base List" sheetId="2" state="hidden" r:id="rId32"/>
    <sheet name="18.1 List" sheetId="3" state="hidden" r:id="rId33"/>
  </sheets>
  <externalReferences>
    <externalReference r:id="rId34"/>
  </externalReferences>
  <definedNames>
    <definedName name="_xlnm._FilterDatabase" localSheetId="31" hidden="1">'18.0 Base List'!$A$1:$M$1</definedName>
    <definedName name="_xlnm._FilterDatabase" localSheetId="27" hidden="1">'18.2 List'!$A$1:$Q$1</definedName>
    <definedName name="_xlnm._FilterDatabase" localSheetId="0" hidden="1">'2018 EOS List'!$A$1:$BT$289</definedName>
  </definedNames>
  <calcPr calcId="17902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K97" i="1" l="1"/>
  <c r="BL97" i="1"/>
  <c r="BP97" i="1"/>
  <c r="BQ97" i="1"/>
  <c r="BS97" i="1"/>
  <c r="P97" i="1"/>
  <c r="R97" i="1"/>
  <c r="BK114" i="1"/>
  <c r="BL114" i="1"/>
  <c r="BP114" i="1"/>
  <c r="BQ114" i="1"/>
  <c r="BS114" i="1"/>
  <c r="P114" i="1"/>
  <c r="R114" i="1"/>
  <c r="BK5" i="1"/>
  <c r="BL5" i="1"/>
  <c r="BP5" i="1"/>
  <c r="BQ5" i="1"/>
  <c r="BS5" i="1"/>
  <c r="P5" i="1"/>
  <c r="R5" i="1"/>
  <c r="BK14" i="1"/>
  <c r="BL14" i="1"/>
  <c r="BP14" i="1"/>
  <c r="BQ14" i="1"/>
  <c r="BS14" i="1"/>
  <c r="P14" i="1"/>
  <c r="R14" i="1"/>
  <c r="BK63" i="1"/>
  <c r="BL63" i="1"/>
  <c r="BP63" i="1"/>
  <c r="BQ63" i="1"/>
  <c r="BS63" i="1"/>
  <c r="P63" i="1"/>
  <c r="R63" i="1"/>
  <c r="BK89" i="1"/>
  <c r="BL89" i="1"/>
  <c r="BP89" i="1"/>
  <c r="BQ89" i="1"/>
  <c r="BS89" i="1"/>
  <c r="P89" i="1"/>
  <c r="R89" i="1"/>
  <c r="BK93" i="1"/>
  <c r="BL93" i="1"/>
  <c r="BP93" i="1"/>
  <c r="BQ93" i="1"/>
  <c r="BS93" i="1"/>
  <c r="P93" i="1"/>
  <c r="R93" i="1"/>
  <c r="BK107" i="1"/>
  <c r="BL107" i="1"/>
  <c r="BP107" i="1"/>
  <c r="BQ107" i="1"/>
  <c r="BS107" i="1"/>
  <c r="P107" i="1"/>
  <c r="R107" i="1"/>
  <c r="BK130" i="1"/>
  <c r="BL130" i="1"/>
  <c r="BP130" i="1"/>
  <c r="BQ130" i="1"/>
  <c r="BS130" i="1"/>
  <c r="P130" i="1"/>
  <c r="R130" i="1"/>
  <c r="BK7" i="1"/>
  <c r="BL7" i="1"/>
  <c r="BP7" i="1"/>
  <c r="BQ7" i="1"/>
  <c r="BS7" i="1"/>
  <c r="P7" i="1"/>
  <c r="R7" i="1"/>
  <c r="BN143" i="1"/>
  <c r="BO143" i="1"/>
  <c r="BK143" i="1"/>
  <c r="BL143" i="1"/>
  <c r="BP143" i="1"/>
  <c r="BQ143" i="1"/>
  <c r="BS143" i="1"/>
  <c r="P143" i="1"/>
  <c r="R143" i="1"/>
  <c r="BN21" i="1"/>
  <c r="BO21" i="1"/>
  <c r="BK21" i="1"/>
  <c r="BL21" i="1"/>
  <c r="BP21" i="1"/>
  <c r="BQ21" i="1"/>
  <c r="BS21" i="1"/>
  <c r="P21" i="1"/>
  <c r="R21" i="1"/>
  <c r="BN142" i="1"/>
  <c r="BO142" i="1"/>
  <c r="BK142" i="1"/>
  <c r="BL142" i="1"/>
  <c r="BP142" i="1"/>
  <c r="BQ142" i="1"/>
  <c r="BS142" i="1"/>
  <c r="P142" i="1"/>
  <c r="R142" i="1"/>
  <c r="BN108" i="1"/>
  <c r="BO108" i="1"/>
  <c r="BK108" i="1"/>
  <c r="BL108" i="1"/>
  <c r="BP108" i="1"/>
  <c r="BQ108" i="1"/>
  <c r="BS108" i="1"/>
  <c r="P108" i="1"/>
  <c r="R108" i="1"/>
  <c r="BN10" i="1"/>
  <c r="BO10" i="1"/>
  <c r="BK10" i="1"/>
  <c r="BL10" i="1"/>
  <c r="BP10" i="1"/>
  <c r="BQ10" i="1"/>
  <c r="BS10" i="1"/>
  <c r="P10" i="1"/>
  <c r="R10" i="1"/>
  <c r="BN233" i="1"/>
  <c r="BO233" i="1"/>
  <c r="BK233" i="1"/>
  <c r="BL233" i="1"/>
  <c r="BP233" i="1"/>
  <c r="BQ233" i="1"/>
  <c r="BS233" i="1"/>
  <c r="P233" i="1"/>
  <c r="R233" i="1"/>
  <c r="BN98" i="1"/>
  <c r="BO98" i="1"/>
  <c r="BK98" i="1"/>
  <c r="BL98" i="1"/>
  <c r="BP98" i="1"/>
  <c r="BQ98" i="1"/>
  <c r="BS98" i="1"/>
  <c r="P98" i="1"/>
  <c r="R98" i="1"/>
  <c r="BN276" i="1"/>
  <c r="BO276" i="1"/>
  <c r="BK276" i="1"/>
  <c r="BL276" i="1"/>
  <c r="BP276" i="1"/>
  <c r="BQ276" i="1"/>
  <c r="BS276" i="1"/>
  <c r="P276" i="1"/>
  <c r="R276" i="1"/>
  <c r="BN79" i="1"/>
  <c r="BO79" i="1"/>
  <c r="BK79" i="1"/>
  <c r="BL79" i="1"/>
  <c r="BP79" i="1"/>
  <c r="BQ79" i="1"/>
  <c r="BS79" i="1"/>
  <c r="P79" i="1"/>
  <c r="R79" i="1"/>
  <c r="BN162" i="1"/>
  <c r="BO162" i="1"/>
  <c r="BK162" i="1"/>
  <c r="BL162" i="1"/>
  <c r="BP162" i="1"/>
  <c r="BQ162" i="1"/>
  <c r="BS162" i="1"/>
  <c r="P162" i="1"/>
  <c r="R162" i="1"/>
  <c r="BK217" i="1"/>
  <c r="BL217" i="1"/>
  <c r="BP217" i="1"/>
  <c r="BQ217" i="1"/>
  <c r="BS217" i="1"/>
  <c r="P217" i="1"/>
  <c r="R217" i="1"/>
  <c r="BN115" i="1"/>
  <c r="BO115" i="1"/>
  <c r="BK115" i="1"/>
  <c r="BL115" i="1"/>
  <c r="BP115" i="1"/>
  <c r="BQ115" i="1"/>
  <c r="BS115" i="1"/>
  <c r="P115" i="1"/>
  <c r="R115" i="1"/>
  <c r="BN134" i="1"/>
  <c r="BO134" i="1"/>
  <c r="BK134" i="1"/>
  <c r="BL134" i="1"/>
  <c r="BP134" i="1"/>
  <c r="BQ134" i="1"/>
  <c r="BS134" i="1"/>
  <c r="P134" i="1"/>
  <c r="R134" i="1"/>
  <c r="BN221" i="1"/>
  <c r="BO221" i="1"/>
  <c r="BK221" i="1"/>
  <c r="BL221" i="1"/>
  <c r="BP221" i="1"/>
  <c r="BQ221" i="1"/>
  <c r="BS221" i="1"/>
  <c r="P221" i="1"/>
  <c r="R221" i="1"/>
  <c r="BN87" i="1"/>
  <c r="BO87" i="1"/>
  <c r="BK87" i="1"/>
  <c r="BL87" i="1"/>
  <c r="BP87" i="1"/>
  <c r="BQ87" i="1"/>
  <c r="BS87" i="1"/>
  <c r="P87" i="1"/>
  <c r="R87" i="1"/>
  <c r="BN72" i="1"/>
  <c r="BO72" i="1"/>
  <c r="BK72" i="1"/>
  <c r="BL72" i="1"/>
  <c r="BP72" i="1"/>
  <c r="BQ72" i="1"/>
  <c r="BS72" i="1"/>
  <c r="P72" i="1"/>
  <c r="R72" i="1"/>
  <c r="BK88" i="1"/>
  <c r="BL88" i="1"/>
  <c r="BP88" i="1"/>
  <c r="BQ88" i="1"/>
  <c r="BS88" i="1"/>
  <c r="P88" i="1"/>
  <c r="R88" i="1"/>
  <c r="BN281" i="1"/>
  <c r="BO281" i="1"/>
  <c r="BK281" i="1"/>
  <c r="BL281" i="1"/>
  <c r="BP281" i="1"/>
  <c r="BQ281" i="1"/>
  <c r="BS281" i="1"/>
  <c r="P281" i="1"/>
  <c r="R281" i="1"/>
  <c r="BN194" i="1"/>
  <c r="BO194" i="1"/>
  <c r="BK194" i="1"/>
  <c r="BL194" i="1"/>
  <c r="BP194" i="1"/>
  <c r="BQ194" i="1"/>
  <c r="BS194" i="1"/>
  <c r="P194" i="1"/>
  <c r="R194" i="1"/>
  <c r="BN173" i="1"/>
  <c r="BO173" i="1"/>
  <c r="BK173" i="1"/>
  <c r="BL173" i="1"/>
  <c r="BP173" i="1"/>
  <c r="BQ173" i="1"/>
  <c r="BS173" i="1"/>
  <c r="P173" i="1"/>
  <c r="R173" i="1"/>
  <c r="BN245" i="1"/>
  <c r="BO245" i="1"/>
  <c r="BK245" i="1"/>
  <c r="BL245" i="1"/>
  <c r="BP245" i="1"/>
  <c r="BQ245" i="1"/>
  <c r="BS245" i="1"/>
  <c r="P245" i="1"/>
  <c r="R245" i="1"/>
  <c r="BN182" i="1"/>
  <c r="BO182" i="1"/>
  <c r="BK182" i="1"/>
  <c r="BL182" i="1"/>
  <c r="BP182" i="1"/>
  <c r="BQ182" i="1"/>
  <c r="BS182" i="1"/>
  <c r="P182" i="1"/>
  <c r="R182" i="1"/>
  <c r="BK122" i="1"/>
  <c r="BL122" i="1"/>
  <c r="BP122" i="1"/>
  <c r="BQ122" i="1"/>
  <c r="BS122" i="1"/>
  <c r="P122" i="1"/>
  <c r="R122" i="1"/>
  <c r="BN259" i="1"/>
  <c r="BO259" i="1"/>
  <c r="BK259" i="1"/>
  <c r="BL259" i="1"/>
  <c r="BP259" i="1"/>
  <c r="BQ259" i="1"/>
  <c r="BS259" i="1"/>
  <c r="P259" i="1"/>
  <c r="R259" i="1"/>
  <c r="BN82" i="1"/>
  <c r="BO82" i="1"/>
  <c r="BK82" i="1"/>
  <c r="BL82" i="1"/>
  <c r="BP82" i="1"/>
  <c r="BQ82" i="1"/>
  <c r="BS82" i="1"/>
  <c r="P82" i="1"/>
  <c r="R82" i="1"/>
  <c r="BN263" i="1"/>
  <c r="BO263" i="1"/>
  <c r="BK263" i="1"/>
  <c r="BL263" i="1"/>
  <c r="BP263" i="1"/>
  <c r="BQ263" i="1"/>
  <c r="BS263" i="1"/>
  <c r="P263" i="1"/>
  <c r="R263" i="1"/>
  <c r="BN119" i="1"/>
  <c r="BO119" i="1"/>
  <c r="BK119" i="1"/>
  <c r="BL119" i="1"/>
  <c r="BP119" i="1"/>
  <c r="BQ119" i="1"/>
  <c r="BS119" i="1"/>
  <c r="P119" i="1"/>
  <c r="R119" i="1"/>
  <c r="BN78" i="1"/>
  <c r="BO78" i="1"/>
  <c r="BK78" i="1"/>
  <c r="BL78" i="1"/>
  <c r="BP78" i="1"/>
  <c r="BQ78" i="1"/>
  <c r="BS78" i="1"/>
  <c r="P78" i="1"/>
  <c r="R78" i="1"/>
  <c r="BK160" i="1"/>
  <c r="BL160" i="1"/>
  <c r="BP160" i="1"/>
  <c r="BQ160" i="1"/>
  <c r="BS160" i="1"/>
  <c r="P160" i="1"/>
  <c r="R160" i="1"/>
  <c r="BN152" i="1"/>
  <c r="BO152" i="1"/>
  <c r="BK152" i="1"/>
  <c r="BL152" i="1"/>
  <c r="BP152" i="1"/>
  <c r="BQ152" i="1"/>
  <c r="BS152" i="1"/>
  <c r="P152" i="1"/>
  <c r="R152" i="1"/>
  <c r="BN41" i="1"/>
  <c r="BO41" i="1"/>
  <c r="BK41" i="1"/>
  <c r="BL41" i="1"/>
  <c r="BP41" i="1"/>
  <c r="BQ41" i="1"/>
  <c r="BS41" i="1"/>
  <c r="P41" i="1"/>
  <c r="R41" i="1"/>
  <c r="BK77" i="1"/>
  <c r="BL77" i="1"/>
  <c r="BP77" i="1"/>
  <c r="BQ77" i="1"/>
  <c r="BS77" i="1"/>
  <c r="P77" i="1"/>
  <c r="R77" i="1"/>
  <c r="BN277" i="1"/>
  <c r="BO277" i="1"/>
  <c r="BK277" i="1"/>
  <c r="BL277" i="1"/>
  <c r="BP277" i="1"/>
  <c r="BQ277" i="1"/>
  <c r="BS277" i="1"/>
  <c r="P277" i="1"/>
  <c r="R277" i="1"/>
  <c r="BN25" i="1"/>
  <c r="BO25" i="1"/>
  <c r="BK25" i="1"/>
  <c r="BL25" i="1"/>
  <c r="BP25" i="1"/>
  <c r="BQ25" i="1"/>
  <c r="BS25" i="1"/>
  <c r="P25" i="1"/>
  <c r="R25" i="1"/>
  <c r="BN102" i="1"/>
  <c r="BO102" i="1"/>
  <c r="BK102" i="1"/>
  <c r="BL102" i="1"/>
  <c r="BP102" i="1"/>
  <c r="BQ102" i="1"/>
  <c r="BS102" i="1"/>
  <c r="P102" i="1"/>
  <c r="R102" i="1"/>
  <c r="BK213" i="1"/>
  <c r="BL213" i="1"/>
  <c r="BP213" i="1"/>
  <c r="BQ213" i="1"/>
  <c r="BS213" i="1"/>
  <c r="P213" i="1"/>
  <c r="R213" i="1"/>
  <c r="BK103" i="1"/>
  <c r="BL103" i="1"/>
  <c r="BP103" i="1"/>
  <c r="BQ103" i="1"/>
  <c r="BS103" i="1"/>
  <c r="P103" i="1"/>
  <c r="R103" i="1"/>
  <c r="BK232" i="1"/>
  <c r="BL232" i="1"/>
  <c r="BP232" i="1"/>
  <c r="BQ232" i="1"/>
  <c r="BS232" i="1"/>
  <c r="P232" i="1"/>
  <c r="R232" i="1"/>
  <c r="BK49" i="1"/>
  <c r="BL49" i="1"/>
  <c r="BP49" i="1"/>
  <c r="BQ49" i="1"/>
  <c r="BS49" i="1"/>
  <c r="P49" i="1"/>
  <c r="R49" i="1"/>
  <c r="BK126" i="1"/>
  <c r="BL126" i="1"/>
  <c r="BP126" i="1"/>
  <c r="BQ126" i="1"/>
  <c r="BS126" i="1"/>
  <c r="P126" i="1"/>
  <c r="R126" i="1"/>
  <c r="BK47" i="1"/>
  <c r="BL47" i="1"/>
  <c r="BP47" i="1"/>
  <c r="BQ47" i="1"/>
  <c r="BS47" i="1"/>
  <c r="P47" i="1"/>
  <c r="R47" i="1"/>
  <c r="BK185" i="1"/>
  <c r="BL185" i="1"/>
  <c r="BP185" i="1"/>
  <c r="BQ185" i="1"/>
  <c r="BS185" i="1"/>
  <c r="P185" i="1"/>
  <c r="R185" i="1"/>
  <c r="BK85" i="1"/>
  <c r="BL85" i="1"/>
  <c r="BP85" i="1"/>
  <c r="BQ85" i="1"/>
  <c r="BS85" i="1"/>
  <c r="P85" i="1"/>
  <c r="R85" i="1"/>
  <c r="BK40" i="1"/>
  <c r="BL40" i="1"/>
  <c r="BP40" i="1"/>
  <c r="BQ40" i="1"/>
  <c r="BS40" i="1"/>
  <c r="P40" i="1"/>
  <c r="R40" i="1"/>
  <c r="BK42" i="1"/>
  <c r="BL42" i="1"/>
  <c r="BP42" i="1"/>
  <c r="BQ42" i="1"/>
  <c r="BS42" i="1"/>
  <c r="P42" i="1"/>
  <c r="R42" i="1"/>
  <c r="BK59" i="1"/>
  <c r="BL59" i="1"/>
  <c r="BP59" i="1"/>
  <c r="BQ59" i="1"/>
  <c r="BS59" i="1"/>
  <c r="P59" i="1"/>
  <c r="R59" i="1"/>
  <c r="BK64" i="1"/>
  <c r="BL64" i="1"/>
  <c r="BP64" i="1"/>
  <c r="BQ64" i="1"/>
  <c r="BS64" i="1"/>
  <c r="P64" i="1"/>
  <c r="R64" i="1"/>
  <c r="BK65" i="1"/>
  <c r="BL65" i="1"/>
  <c r="BP65" i="1"/>
  <c r="BQ65" i="1"/>
  <c r="BS65" i="1"/>
  <c r="P65" i="1"/>
  <c r="R65" i="1"/>
  <c r="BK109" i="1"/>
  <c r="BL109" i="1"/>
  <c r="BP109" i="1"/>
  <c r="BQ109" i="1"/>
  <c r="BS109" i="1"/>
  <c r="P109" i="1"/>
  <c r="R109" i="1"/>
  <c r="BK179" i="1"/>
  <c r="BL179" i="1"/>
  <c r="BP179" i="1"/>
  <c r="BQ179" i="1"/>
  <c r="BS179" i="1"/>
  <c r="P179" i="1"/>
  <c r="R179" i="1"/>
  <c r="BK190" i="1"/>
  <c r="BL190" i="1"/>
  <c r="BP190" i="1"/>
  <c r="BQ190" i="1"/>
  <c r="BS190" i="1"/>
  <c r="P190" i="1"/>
  <c r="R190" i="1"/>
  <c r="BK193" i="1"/>
  <c r="BL193" i="1"/>
  <c r="BP193" i="1"/>
  <c r="BQ193" i="1"/>
  <c r="BS193" i="1"/>
  <c r="P193" i="1"/>
  <c r="R193" i="1"/>
  <c r="BK214" i="1"/>
  <c r="BL214" i="1"/>
  <c r="BP214" i="1"/>
  <c r="BQ214" i="1"/>
  <c r="BS214" i="1"/>
  <c r="P214" i="1"/>
  <c r="R214" i="1"/>
  <c r="BK223" i="1"/>
  <c r="BL223" i="1"/>
  <c r="BP223" i="1"/>
  <c r="BQ223" i="1"/>
  <c r="BS223" i="1"/>
  <c r="P223" i="1"/>
  <c r="R223" i="1"/>
  <c r="BK236" i="1"/>
  <c r="BL236" i="1"/>
  <c r="BP236" i="1"/>
  <c r="BQ236" i="1"/>
  <c r="BS236" i="1"/>
  <c r="P236" i="1"/>
  <c r="R236" i="1"/>
  <c r="BK240" i="1"/>
  <c r="BL240" i="1"/>
  <c r="BP240" i="1"/>
  <c r="BQ240" i="1"/>
  <c r="BS240" i="1"/>
  <c r="P240" i="1"/>
  <c r="R240" i="1"/>
  <c r="BK258" i="1"/>
  <c r="BL258" i="1"/>
  <c r="BP258" i="1"/>
  <c r="BQ258" i="1"/>
  <c r="BS258" i="1"/>
  <c r="P258" i="1"/>
  <c r="R258" i="1"/>
  <c r="BK289" i="1"/>
  <c r="BL289" i="1"/>
  <c r="BP289" i="1"/>
  <c r="BQ289" i="1"/>
  <c r="BS289" i="1"/>
  <c r="P289" i="1"/>
  <c r="R289" i="1"/>
  <c r="BK23" i="1"/>
  <c r="BL23" i="1"/>
  <c r="BP23" i="1"/>
  <c r="BQ23" i="1"/>
  <c r="BS23" i="1"/>
  <c r="P23" i="1"/>
  <c r="R23" i="1"/>
  <c r="BK261" i="1"/>
  <c r="BL261" i="1"/>
  <c r="BP261" i="1"/>
  <c r="BQ261" i="1"/>
  <c r="BS261" i="1"/>
  <c r="P261" i="1"/>
  <c r="R261" i="1"/>
  <c r="BK46" i="1"/>
  <c r="BL46" i="1"/>
  <c r="BP46" i="1"/>
  <c r="BQ46" i="1"/>
  <c r="BS46" i="1"/>
  <c r="P46" i="1"/>
  <c r="R46" i="1"/>
  <c r="BK169" i="1"/>
  <c r="BL169" i="1"/>
  <c r="BP169" i="1"/>
  <c r="BQ169" i="1"/>
  <c r="BS169" i="1"/>
  <c r="P169" i="1"/>
  <c r="R169" i="1"/>
  <c r="BK45" i="1"/>
  <c r="BL45" i="1"/>
  <c r="BP45" i="1"/>
  <c r="BQ45" i="1"/>
  <c r="BS45" i="1"/>
  <c r="P45" i="1"/>
  <c r="R45" i="1"/>
  <c r="BK163" i="1"/>
  <c r="BL163" i="1"/>
  <c r="BP163" i="1"/>
  <c r="BQ163" i="1"/>
  <c r="BS163" i="1"/>
  <c r="P163" i="1"/>
  <c r="R163" i="1"/>
  <c r="BK174" i="1"/>
  <c r="BL174" i="1"/>
  <c r="BP174" i="1"/>
  <c r="BQ174" i="1"/>
  <c r="BS174" i="1"/>
  <c r="P174" i="1"/>
  <c r="R174" i="1"/>
  <c r="BK215" i="1"/>
  <c r="BL215" i="1"/>
  <c r="BP215" i="1"/>
  <c r="BQ215" i="1"/>
  <c r="BS215" i="1"/>
  <c r="P215" i="1"/>
  <c r="R215" i="1"/>
  <c r="BK256" i="1"/>
  <c r="BL256" i="1"/>
  <c r="BP256" i="1"/>
  <c r="BQ256" i="1"/>
  <c r="BS256" i="1"/>
  <c r="P256" i="1"/>
  <c r="R256" i="1"/>
  <c r="BN192" i="1"/>
  <c r="BO192" i="1"/>
  <c r="BK192" i="1"/>
  <c r="BL192" i="1"/>
  <c r="BP192" i="1"/>
  <c r="BQ192" i="1"/>
  <c r="BS192" i="1"/>
  <c r="P192" i="1"/>
  <c r="R192" i="1"/>
  <c r="BN229" i="1"/>
  <c r="BO229" i="1"/>
  <c r="BK229" i="1"/>
  <c r="BL229" i="1"/>
  <c r="BP229" i="1"/>
  <c r="BQ229" i="1"/>
  <c r="BS229" i="1"/>
  <c r="P229" i="1"/>
  <c r="R229" i="1"/>
  <c r="BK278" i="1"/>
  <c r="BL278" i="1"/>
  <c r="BP278" i="1"/>
  <c r="BQ278" i="1"/>
  <c r="BS278" i="1"/>
  <c r="P278" i="1"/>
  <c r="R278" i="1"/>
  <c r="BN208" i="1"/>
  <c r="BO208" i="1"/>
  <c r="BK208" i="1"/>
  <c r="BL208" i="1"/>
  <c r="BP208" i="1"/>
  <c r="BQ208" i="1"/>
  <c r="BS208" i="1"/>
  <c r="P208" i="1"/>
  <c r="R208" i="1"/>
  <c r="BK165" i="1"/>
  <c r="BL165" i="1"/>
  <c r="BP165" i="1"/>
  <c r="BQ165" i="1"/>
  <c r="BS165" i="1"/>
  <c r="P165" i="1"/>
  <c r="R165" i="1"/>
  <c r="BK90" i="1"/>
  <c r="BL90" i="1"/>
  <c r="BP90" i="1"/>
  <c r="BQ90" i="1"/>
  <c r="BS90" i="1"/>
  <c r="P90" i="1"/>
  <c r="R90" i="1"/>
  <c r="BN135" i="1"/>
  <c r="BO135" i="1"/>
  <c r="BK135" i="1"/>
  <c r="BL135" i="1"/>
  <c r="BP135" i="1"/>
  <c r="BQ135" i="1"/>
  <c r="BS135" i="1"/>
  <c r="P135" i="1"/>
  <c r="R135" i="1"/>
  <c r="BK83" i="1"/>
  <c r="BL83" i="1"/>
  <c r="BP83" i="1"/>
  <c r="BQ83" i="1"/>
  <c r="BS83" i="1"/>
  <c r="P83" i="1"/>
  <c r="R83" i="1"/>
  <c r="BN22" i="1"/>
  <c r="BO22" i="1"/>
  <c r="BK22" i="1"/>
  <c r="BL22" i="1"/>
  <c r="BP22" i="1"/>
  <c r="BQ22" i="1"/>
  <c r="BS22" i="1"/>
  <c r="P22" i="1"/>
  <c r="R22" i="1"/>
  <c r="BN105" i="1"/>
  <c r="BO105" i="1"/>
  <c r="BK105" i="1"/>
  <c r="BL105" i="1"/>
  <c r="BP105" i="1"/>
  <c r="BQ105" i="1"/>
  <c r="BS105" i="1"/>
  <c r="P105" i="1"/>
  <c r="R105" i="1"/>
  <c r="BN260" i="1"/>
  <c r="BO260" i="1"/>
  <c r="BK260" i="1"/>
  <c r="BL260" i="1"/>
  <c r="BP260" i="1"/>
  <c r="BQ260" i="1"/>
  <c r="BS260" i="1"/>
  <c r="P260" i="1"/>
  <c r="R260" i="1"/>
  <c r="BN73" i="1"/>
  <c r="BO73" i="1"/>
  <c r="BK73" i="1"/>
  <c r="BL73" i="1"/>
  <c r="BP73" i="1"/>
  <c r="BQ73" i="1"/>
  <c r="BS73" i="1"/>
  <c r="P73" i="1"/>
  <c r="R73" i="1"/>
  <c r="BN225" i="1"/>
  <c r="BO225" i="1"/>
  <c r="BK225" i="1"/>
  <c r="BL225" i="1"/>
  <c r="BP225" i="1"/>
  <c r="BQ225" i="1"/>
  <c r="BS225" i="1"/>
  <c r="P225" i="1"/>
  <c r="R225" i="1"/>
  <c r="BN11" i="1"/>
  <c r="BO11" i="1"/>
  <c r="BK11" i="1"/>
  <c r="BL11" i="1"/>
  <c r="BP11" i="1"/>
  <c r="BQ11" i="1"/>
  <c r="BS11" i="1"/>
  <c r="P11" i="1"/>
  <c r="R11" i="1"/>
  <c r="BN266" i="1"/>
  <c r="BO266" i="1"/>
  <c r="BK266" i="1"/>
  <c r="BL266" i="1"/>
  <c r="BP266" i="1"/>
  <c r="BQ266" i="1"/>
  <c r="BS266" i="1"/>
  <c r="P266" i="1"/>
  <c r="R266" i="1"/>
  <c r="BN177" i="1"/>
  <c r="BO177" i="1"/>
  <c r="BK177" i="1"/>
  <c r="BL177" i="1"/>
  <c r="BP177" i="1"/>
  <c r="BQ177" i="1"/>
  <c r="BS177" i="1"/>
  <c r="P177" i="1"/>
  <c r="R177" i="1"/>
  <c r="BK84" i="1"/>
  <c r="BL84" i="1"/>
  <c r="BP84" i="1"/>
  <c r="BQ84" i="1"/>
  <c r="BS84" i="1"/>
  <c r="P84" i="1"/>
  <c r="R84" i="1"/>
  <c r="BN248" i="1"/>
  <c r="BO248" i="1"/>
  <c r="BK248" i="1"/>
  <c r="BL248" i="1"/>
  <c r="BP248" i="1"/>
  <c r="BQ248" i="1"/>
  <c r="BS248" i="1"/>
  <c r="P248" i="1"/>
  <c r="R248" i="1"/>
  <c r="BK110" i="1"/>
  <c r="BL110" i="1"/>
  <c r="BP110" i="1"/>
  <c r="BQ110" i="1"/>
  <c r="BS110" i="1"/>
  <c r="P110" i="1"/>
  <c r="R110" i="1"/>
  <c r="BK26" i="1"/>
  <c r="BL26" i="1"/>
  <c r="BP26" i="1"/>
  <c r="BQ26" i="1"/>
  <c r="BS26" i="1"/>
  <c r="P26" i="1"/>
  <c r="R26" i="1"/>
  <c r="BN2" i="1"/>
  <c r="BO2" i="1"/>
  <c r="BK2" i="1"/>
  <c r="BL2" i="1"/>
  <c r="BP2" i="1"/>
  <c r="BQ2" i="1"/>
  <c r="BS2" i="1"/>
  <c r="P2" i="1"/>
  <c r="R2" i="1"/>
  <c r="BN53" i="1"/>
  <c r="BO53" i="1"/>
  <c r="BK53" i="1"/>
  <c r="BL53" i="1"/>
  <c r="BP53" i="1"/>
  <c r="BQ53" i="1"/>
  <c r="BS53" i="1"/>
  <c r="P53" i="1"/>
  <c r="R53" i="1"/>
  <c r="BN35" i="1"/>
  <c r="BO35" i="1"/>
  <c r="BK35" i="1"/>
  <c r="BL35" i="1"/>
  <c r="BP35" i="1"/>
  <c r="BQ35" i="1"/>
  <c r="BS35" i="1"/>
  <c r="P35" i="1"/>
  <c r="R35" i="1"/>
  <c r="BK148" i="1"/>
  <c r="BL148" i="1"/>
  <c r="BP148" i="1"/>
  <c r="BQ148" i="1"/>
  <c r="BS148" i="1"/>
  <c r="P148" i="1"/>
  <c r="R148" i="1"/>
  <c r="BK265" i="1"/>
  <c r="BL265" i="1"/>
  <c r="BP265" i="1"/>
  <c r="BQ265" i="1"/>
  <c r="BS265" i="1"/>
  <c r="P265" i="1"/>
  <c r="R265" i="1"/>
  <c r="BK67" i="1"/>
  <c r="BL67" i="1"/>
  <c r="BP67" i="1"/>
  <c r="BQ67" i="1"/>
  <c r="BS67" i="1"/>
  <c r="P67" i="1"/>
  <c r="R67" i="1"/>
  <c r="BN218" i="1"/>
  <c r="BO218" i="1"/>
  <c r="BK218" i="1"/>
  <c r="BL218" i="1"/>
  <c r="BP218" i="1"/>
  <c r="BQ218" i="1"/>
  <c r="BS218" i="1"/>
  <c r="P218" i="1"/>
  <c r="R218" i="1"/>
  <c r="BN141" i="1"/>
  <c r="BO141" i="1"/>
  <c r="BK141" i="1"/>
  <c r="BL141" i="1"/>
  <c r="BP141" i="1"/>
  <c r="BQ141" i="1"/>
  <c r="BS141" i="1"/>
  <c r="P141" i="1"/>
  <c r="R141" i="1"/>
  <c r="BK70" i="1"/>
  <c r="BL70" i="1"/>
  <c r="BP70" i="1"/>
  <c r="BQ70" i="1"/>
  <c r="BS70" i="1"/>
  <c r="P70" i="1"/>
  <c r="R70" i="1"/>
  <c r="BK202" i="1"/>
  <c r="BL202" i="1"/>
  <c r="BP202" i="1"/>
  <c r="BQ202" i="1"/>
  <c r="BS202" i="1"/>
  <c r="P202" i="1"/>
  <c r="R202" i="1"/>
  <c r="BN34" i="1"/>
  <c r="BO34" i="1"/>
  <c r="BK34" i="1"/>
  <c r="BL34" i="1"/>
  <c r="BP34" i="1"/>
  <c r="BQ34" i="1"/>
  <c r="BS34" i="1"/>
  <c r="P34" i="1"/>
  <c r="R34" i="1"/>
  <c r="BN195" i="1"/>
  <c r="BO195" i="1"/>
  <c r="BK195" i="1"/>
  <c r="BL195" i="1"/>
  <c r="BP195" i="1"/>
  <c r="BQ195" i="1"/>
  <c r="BS195" i="1"/>
  <c r="P195" i="1"/>
  <c r="R195" i="1"/>
  <c r="BK66" i="1"/>
  <c r="BL66" i="1"/>
  <c r="BP66" i="1"/>
  <c r="BQ66" i="1"/>
  <c r="BS66" i="1"/>
  <c r="P66" i="1"/>
  <c r="R66" i="1"/>
  <c r="BK127" i="1"/>
  <c r="BL127" i="1"/>
  <c r="BP127" i="1"/>
  <c r="BQ127" i="1"/>
  <c r="BS127" i="1"/>
  <c r="P127" i="1"/>
  <c r="R127" i="1"/>
  <c r="BK200" i="1"/>
  <c r="BL200" i="1"/>
  <c r="BP200" i="1"/>
  <c r="BQ200" i="1"/>
  <c r="BS200" i="1"/>
  <c r="P200" i="1"/>
  <c r="R200" i="1"/>
  <c r="BN171" i="1"/>
  <c r="BO171" i="1"/>
  <c r="BK171" i="1"/>
  <c r="BL171" i="1"/>
  <c r="BP171" i="1"/>
  <c r="BQ171" i="1"/>
  <c r="BS171" i="1"/>
  <c r="P171" i="1"/>
  <c r="R171" i="1"/>
  <c r="BK161" i="1"/>
  <c r="BL161" i="1"/>
  <c r="BP161" i="1"/>
  <c r="BQ161" i="1"/>
  <c r="BS161" i="1"/>
  <c r="P161" i="1"/>
  <c r="R161" i="1"/>
  <c r="BK175" i="1"/>
  <c r="BL175" i="1"/>
  <c r="BP175" i="1"/>
  <c r="BQ175" i="1"/>
  <c r="BS175" i="1"/>
  <c r="P175" i="1"/>
  <c r="R175" i="1"/>
  <c r="BK274" i="1"/>
  <c r="BL274" i="1"/>
  <c r="BP274" i="1"/>
  <c r="BQ274" i="1"/>
  <c r="BS274" i="1"/>
  <c r="P274" i="1"/>
  <c r="R274" i="1"/>
  <c r="BK166" i="1"/>
  <c r="BL166" i="1"/>
  <c r="BP166" i="1"/>
  <c r="BQ166" i="1"/>
  <c r="BS166" i="1"/>
  <c r="P166" i="1"/>
  <c r="R166" i="1"/>
  <c r="BK71" i="1"/>
  <c r="BL71" i="1"/>
  <c r="BP71" i="1"/>
  <c r="BQ71" i="1"/>
  <c r="BS71" i="1"/>
  <c r="P71" i="1"/>
  <c r="R71" i="1"/>
  <c r="BK124" i="1"/>
  <c r="BL124" i="1"/>
  <c r="BP124" i="1"/>
  <c r="BQ124" i="1"/>
  <c r="BS124" i="1"/>
  <c r="P124" i="1"/>
  <c r="R124" i="1"/>
  <c r="BK125" i="1"/>
  <c r="BL125" i="1"/>
  <c r="BP125" i="1"/>
  <c r="BQ125" i="1"/>
  <c r="BS125" i="1"/>
  <c r="P125" i="1"/>
  <c r="R125" i="1"/>
  <c r="BK131" i="1"/>
  <c r="BL131" i="1"/>
  <c r="BP131" i="1"/>
  <c r="BQ131" i="1"/>
  <c r="BS131" i="1"/>
  <c r="P131" i="1"/>
  <c r="R131" i="1"/>
  <c r="BK178" i="1"/>
  <c r="BL178" i="1"/>
  <c r="BP178" i="1"/>
  <c r="BQ178" i="1"/>
  <c r="BS178" i="1"/>
  <c r="P178" i="1"/>
  <c r="R178" i="1"/>
  <c r="BK186" i="1"/>
  <c r="BL186" i="1"/>
  <c r="BP186" i="1"/>
  <c r="BQ186" i="1"/>
  <c r="BS186" i="1"/>
  <c r="P186" i="1"/>
  <c r="R186" i="1"/>
  <c r="BK285" i="1"/>
  <c r="BL285" i="1"/>
  <c r="BP285" i="1"/>
  <c r="BQ285" i="1"/>
  <c r="BS285" i="1"/>
  <c r="P285" i="1"/>
  <c r="R285" i="1"/>
  <c r="BK68" i="1"/>
  <c r="BL68" i="1"/>
  <c r="BP68" i="1"/>
  <c r="BQ68" i="1"/>
  <c r="BS68" i="1"/>
  <c r="P68" i="1"/>
  <c r="R68" i="1"/>
  <c r="BK267" i="1"/>
  <c r="BL267" i="1"/>
  <c r="BP267" i="1"/>
  <c r="BQ267" i="1"/>
  <c r="BS267" i="1"/>
  <c r="P267" i="1"/>
  <c r="R267" i="1"/>
  <c r="BK19" i="1"/>
  <c r="BL19" i="1"/>
  <c r="BP19" i="1"/>
  <c r="BQ19" i="1"/>
  <c r="BS19" i="1"/>
  <c r="P19" i="1"/>
  <c r="R19" i="1"/>
  <c r="BK8" i="1"/>
  <c r="BL8" i="1"/>
  <c r="BP8" i="1"/>
  <c r="BQ8" i="1"/>
  <c r="BS8" i="1"/>
  <c r="P8" i="1"/>
  <c r="R8" i="1"/>
  <c r="BK12" i="1"/>
  <c r="BL12" i="1"/>
  <c r="BP12" i="1"/>
  <c r="BQ12" i="1"/>
  <c r="BS12" i="1"/>
  <c r="P12" i="1"/>
  <c r="R12" i="1"/>
  <c r="BK13" i="1"/>
  <c r="BL13" i="1"/>
  <c r="BP13" i="1"/>
  <c r="BQ13" i="1"/>
  <c r="BS13" i="1"/>
  <c r="P13" i="1"/>
  <c r="R13" i="1"/>
  <c r="BK15" i="1"/>
  <c r="BL15" i="1"/>
  <c r="BP15" i="1"/>
  <c r="BQ15" i="1"/>
  <c r="BS15" i="1"/>
  <c r="P15" i="1"/>
  <c r="R15" i="1"/>
  <c r="BK30" i="1"/>
  <c r="BL30" i="1"/>
  <c r="BP30" i="1"/>
  <c r="BQ30" i="1"/>
  <c r="BS30" i="1"/>
  <c r="P30" i="1"/>
  <c r="R30" i="1"/>
  <c r="BK60" i="1"/>
  <c r="BL60" i="1"/>
  <c r="BP60" i="1"/>
  <c r="BQ60" i="1"/>
  <c r="BS60" i="1"/>
  <c r="P60" i="1"/>
  <c r="R60" i="1"/>
  <c r="BK81" i="1"/>
  <c r="BL81" i="1"/>
  <c r="BP81" i="1"/>
  <c r="BQ81" i="1"/>
  <c r="BS81" i="1"/>
  <c r="P81" i="1"/>
  <c r="R81" i="1"/>
  <c r="BK95" i="1"/>
  <c r="BL95" i="1"/>
  <c r="BP95" i="1"/>
  <c r="BQ95" i="1"/>
  <c r="BS95" i="1"/>
  <c r="P95" i="1"/>
  <c r="R95" i="1"/>
  <c r="BK99" i="1"/>
  <c r="BL99" i="1"/>
  <c r="BP99" i="1"/>
  <c r="BQ99" i="1"/>
  <c r="BS99" i="1"/>
  <c r="P99" i="1"/>
  <c r="R99" i="1"/>
  <c r="BK112" i="1"/>
  <c r="BL112" i="1"/>
  <c r="BP112" i="1"/>
  <c r="BQ112" i="1"/>
  <c r="BS112" i="1"/>
  <c r="P112" i="1"/>
  <c r="R112" i="1"/>
  <c r="BK123" i="1"/>
  <c r="BL123" i="1"/>
  <c r="BP123" i="1"/>
  <c r="BQ123" i="1"/>
  <c r="BS123" i="1"/>
  <c r="P123" i="1"/>
  <c r="R123" i="1"/>
  <c r="BK140" i="1"/>
  <c r="BL140" i="1"/>
  <c r="BP140" i="1"/>
  <c r="BQ140" i="1"/>
  <c r="BS140" i="1"/>
  <c r="P140" i="1"/>
  <c r="R140" i="1"/>
  <c r="BK159" i="1"/>
  <c r="BL159" i="1"/>
  <c r="BP159" i="1"/>
  <c r="BQ159" i="1"/>
  <c r="BS159" i="1"/>
  <c r="P159" i="1"/>
  <c r="R159" i="1"/>
  <c r="BK181" i="1"/>
  <c r="BL181" i="1"/>
  <c r="BP181" i="1"/>
  <c r="BQ181" i="1"/>
  <c r="BS181" i="1"/>
  <c r="P181" i="1"/>
  <c r="R181" i="1"/>
  <c r="BK226" i="1"/>
  <c r="BL226" i="1"/>
  <c r="BP226" i="1"/>
  <c r="BQ226" i="1"/>
  <c r="BS226" i="1"/>
  <c r="P226" i="1"/>
  <c r="R226" i="1"/>
  <c r="BK242" i="1"/>
  <c r="BL242" i="1"/>
  <c r="BP242" i="1"/>
  <c r="BQ242" i="1"/>
  <c r="BS242" i="1"/>
  <c r="P242" i="1"/>
  <c r="R242" i="1"/>
  <c r="BK246" i="1"/>
  <c r="BL246" i="1"/>
  <c r="BP246" i="1"/>
  <c r="BQ246" i="1"/>
  <c r="BS246" i="1"/>
  <c r="P246" i="1"/>
  <c r="R246" i="1"/>
  <c r="BK270" i="1"/>
  <c r="BL270" i="1"/>
  <c r="BP270" i="1"/>
  <c r="BQ270" i="1"/>
  <c r="BS270" i="1"/>
  <c r="P270" i="1"/>
  <c r="R270" i="1"/>
  <c r="BK282" i="1"/>
  <c r="BL282" i="1"/>
  <c r="BP282" i="1"/>
  <c r="BQ282" i="1"/>
  <c r="BS282" i="1"/>
  <c r="P282" i="1"/>
  <c r="R282" i="1"/>
  <c r="BK203" i="1"/>
  <c r="BL203" i="1"/>
  <c r="BP203" i="1"/>
  <c r="BQ203" i="1"/>
  <c r="BS203" i="1"/>
  <c r="P203" i="1"/>
  <c r="R203" i="1"/>
  <c r="BK224" i="1"/>
  <c r="BL224" i="1"/>
  <c r="BP224" i="1"/>
  <c r="BQ224" i="1"/>
  <c r="BS224" i="1"/>
  <c r="P224" i="1"/>
  <c r="R224" i="1"/>
  <c r="BK228" i="1"/>
  <c r="BL228" i="1"/>
  <c r="BP228" i="1"/>
  <c r="BQ228" i="1"/>
  <c r="BS228" i="1"/>
  <c r="P228" i="1"/>
  <c r="R228" i="1"/>
  <c r="BK118" i="1"/>
  <c r="BL118" i="1"/>
  <c r="BP118" i="1"/>
  <c r="BQ118" i="1"/>
  <c r="BS118" i="1"/>
  <c r="P118" i="1"/>
  <c r="R118" i="1"/>
  <c r="BK38" i="1"/>
  <c r="BL38" i="1"/>
  <c r="BP38" i="1"/>
  <c r="BQ38" i="1"/>
  <c r="BS38" i="1"/>
  <c r="P38" i="1"/>
  <c r="R38" i="1"/>
  <c r="BK167" i="1"/>
  <c r="BL167" i="1"/>
  <c r="BP167" i="1"/>
  <c r="BQ167" i="1"/>
  <c r="BS167" i="1"/>
  <c r="P167" i="1"/>
  <c r="R167" i="1"/>
  <c r="BK197" i="1"/>
  <c r="BL197" i="1"/>
  <c r="BP197" i="1"/>
  <c r="BQ197" i="1"/>
  <c r="BS197" i="1"/>
  <c r="P197" i="1"/>
  <c r="R197" i="1"/>
  <c r="BK207" i="1"/>
  <c r="BL207" i="1"/>
  <c r="BP207" i="1"/>
  <c r="BQ207" i="1"/>
  <c r="BS207" i="1"/>
  <c r="P207" i="1"/>
  <c r="R207" i="1"/>
  <c r="BK268" i="1"/>
  <c r="BL268" i="1"/>
  <c r="BP268" i="1"/>
  <c r="BQ268" i="1"/>
  <c r="BS268" i="1"/>
  <c r="P268" i="1"/>
  <c r="R268" i="1"/>
  <c r="BK44" i="1"/>
  <c r="BL44" i="1"/>
  <c r="BP44" i="1"/>
  <c r="BQ44" i="1"/>
  <c r="BS44" i="1"/>
  <c r="P44" i="1"/>
  <c r="R44" i="1"/>
  <c r="BK51" i="1"/>
  <c r="BL51" i="1"/>
  <c r="BP51" i="1"/>
  <c r="BQ51" i="1"/>
  <c r="BS51" i="1"/>
  <c r="P51" i="1"/>
  <c r="R51" i="1"/>
  <c r="BK111" i="1"/>
  <c r="BL111" i="1"/>
  <c r="BP111" i="1"/>
  <c r="BQ111" i="1"/>
  <c r="BS111" i="1"/>
  <c r="P111" i="1"/>
  <c r="R111" i="1"/>
  <c r="BK272" i="1"/>
  <c r="BL272" i="1"/>
  <c r="BP272" i="1"/>
  <c r="BQ272" i="1"/>
  <c r="BS272" i="1"/>
  <c r="P272" i="1"/>
  <c r="R272" i="1"/>
  <c r="BN52" i="1"/>
  <c r="BO52" i="1"/>
  <c r="BK52" i="1"/>
  <c r="BL52" i="1"/>
  <c r="BP52" i="1"/>
  <c r="BQ52" i="1"/>
  <c r="BS52" i="1"/>
  <c r="P52" i="1"/>
  <c r="R52" i="1"/>
  <c r="BK154" i="1"/>
  <c r="BL154" i="1"/>
  <c r="BP154" i="1"/>
  <c r="BQ154" i="1"/>
  <c r="BS154" i="1"/>
  <c r="P154" i="1"/>
  <c r="R154" i="1"/>
  <c r="BN252" i="1"/>
  <c r="BO252" i="1"/>
  <c r="BK252" i="1"/>
  <c r="BL252" i="1"/>
  <c r="BP252" i="1"/>
  <c r="BQ252" i="1"/>
  <c r="BS252" i="1"/>
  <c r="P252" i="1"/>
  <c r="R252" i="1"/>
  <c r="BK4" i="1"/>
  <c r="BL4" i="1"/>
  <c r="BP4" i="1"/>
  <c r="BQ4" i="1"/>
  <c r="BS4" i="1"/>
  <c r="P4" i="1"/>
  <c r="R4" i="1"/>
  <c r="BK199" i="1"/>
  <c r="BL199" i="1"/>
  <c r="BP199" i="1"/>
  <c r="BQ199" i="1"/>
  <c r="BS199" i="1"/>
  <c r="P199" i="1"/>
  <c r="R199" i="1"/>
  <c r="BN31" i="1"/>
  <c r="BO31" i="1"/>
  <c r="BK31" i="1"/>
  <c r="BL31" i="1"/>
  <c r="BP31" i="1"/>
  <c r="BQ31" i="1"/>
  <c r="BS31" i="1"/>
  <c r="P31" i="1"/>
  <c r="R31" i="1"/>
  <c r="BN24" i="1"/>
  <c r="BO24" i="1"/>
  <c r="BK24" i="1"/>
  <c r="BL24" i="1"/>
  <c r="BP24" i="1"/>
  <c r="BQ24" i="1"/>
  <c r="BS24" i="1"/>
  <c r="P24" i="1"/>
  <c r="R24" i="1"/>
  <c r="BK230" i="1"/>
  <c r="BL230" i="1"/>
  <c r="BP230" i="1"/>
  <c r="BQ230" i="1"/>
  <c r="BS230" i="1"/>
  <c r="P230" i="1"/>
  <c r="R230" i="1"/>
  <c r="BK150" i="1"/>
  <c r="BL150" i="1"/>
  <c r="BP150" i="1"/>
  <c r="BQ150" i="1"/>
  <c r="BS150" i="1"/>
  <c r="P150" i="1"/>
  <c r="R150" i="1"/>
  <c r="BK69" i="1"/>
  <c r="BL69" i="1"/>
  <c r="BP69" i="1"/>
  <c r="BQ69" i="1"/>
  <c r="BS69" i="1"/>
  <c r="P69" i="1"/>
  <c r="R69" i="1"/>
  <c r="BK184" i="1"/>
  <c r="BL184" i="1"/>
  <c r="BP184" i="1"/>
  <c r="BQ184" i="1"/>
  <c r="BS184" i="1"/>
  <c r="P184" i="1"/>
  <c r="R184" i="1"/>
  <c r="BK188" i="1"/>
  <c r="BL188" i="1"/>
  <c r="BP188" i="1"/>
  <c r="BQ188" i="1"/>
  <c r="BS188" i="1"/>
  <c r="P188" i="1"/>
  <c r="R188" i="1"/>
  <c r="BK17" i="1"/>
  <c r="BL17" i="1"/>
  <c r="BP17" i="1"/>
  <c r="BQ17" i="1"/>
  <c r="BS17" i="1"/>
  <c r="P17" i="1"/>
  <c r="R17" i="1"/>
  <c r="BK56" i="1"/>
  <c r="BL56" i="1"/>
  <c r="BP56" i="1"/>
  <c r="BQ56" i="1"/>
  <c r="BS56" i="1"/>
  <c r="P56" i="1"/>
  <c r="R56" i="1"/>
  <c r="BK100" i="1"/>
  <c r="BL100" i="1"/>
  <c r="BP100" i="1"/>
  <c r="BQ100" i="1"/>
  <c r="BS100" i="1"/>
  <c r="P100" i="1"/>
  <c r="R100" i="1"/>
  <c r="BK54" i="1"/>
  <c r="BL54" i="1"/>
  <c r="BP54" i="1"/>
  <c r="BQ54" i="1"/>
  <c r="BS54" i="1"/>
  <c r="P54" i="1"/>
  <c r="R54" i="1"/>
  <c r="BK96" i="1"/>
  <c r="BL96" i="1"/>
  <c r="BP96" i="1"/>
  <c r="BQ96" i="1"/>
  <c r="BS96" i="1"/>
  <c r="P96" i="1"/>
  <c r="R96" i="1"/>
  <c r="BK6" i="1"/>
  <c r="BL6" i="1"/>
  <c r="BP6" i="1"/>
  <c r="BQ6" i="1"/>
  <c r="BS6" i="1"/>
  <c r="P6" i="1"/>
  <c r="R6" i="1"/>
  <c r="BK249" i="1"/>
  <c r="BL249" i="1"/>
  <c r="BP249" i="1"/>
  <c r="BQ249" i="1"/>
  <c r="BS249" i="1"/>
  <c r="P249" i="1"/>
  <c r="R249" i="1"/>
  <c r="BK120" i="1"/>
  <c r="BL120" i="1"/>
  <c r="BP120" i="1"/>
  <c r="BQ120" i="1"/>
  <c r="BS120" i="1"/>
  <c r="P120" i="1"/>
  <c r="R120" i="1"/>
  <c r="BK29" i="1"/>
  <c r="BL29" i="1"/>
  <c r="BP29" i="1"/>
  <c r="BQ29" i="1"/>
  <c r="BS29" i="1"/>
  <c r="P29" i="1"/>
  <c r="R29" i="1"/>
  <c r="BK264" i="1"/>
  <c r="BL264" i="1"/>
  <c r="BP264" i="1"/>
  <c r="BQ264" i="1"/>
  <c r="BS264" i="1"/>
  <c r="P264" i="1"/>
  <c r="R264" i="1"/>
  <c r="BK243" i="1"/>
  <c r="BL243" i="1"/>
  <c r="BP243" i="1"/>
  <c r="BQ243" i="1"/>
  <c r="BS243" i="1"/>
  <c r="P243" i="1"/>
  <c r="R243" i="1"/>
  <c r="BK279" i="1"/>
  <c r="BL279" i="1"/>
  <c r="BP279" i="1"/>
  <c r="BQ279" i="1"/>
  <c r="BS279" i="1"/>
  <c r="P279" i="1"/>
  <c r="R279" i="1"/>
  <c r="BK104" i="1"/>
  <c r="BL104" i="1"/>
  <c r="BP104" i="1"/>
  <c r="BQ104" i="1"/>
  <c r="BS104" i="1"/>
  <c r="P104" i="1"/>
  <c r="R104" i="1"/>
  <c r="BK50" i="1"/>
  <c r="BL50" i="1"/>
  <c r="BP50" i="1"/>
  <c r="BQ50" i="1"/>
  <c r="BS50" i="1"/>
  <c r="P50" i="1"/>
  <c r="R50" i="1"/>
  <c r="BK280" i="1"/>
  <c r="BL280" i="1"/>
  <c r="BP280" i="1"/>
  <c r="BQ280" i="1"/>
  <c r="BS280" i="1"/>
  <c r="P280" i="1"/>
  <c r="R280" i="1"/>
  <c r="BK288" i="1"/>
  <c r="BL288" i="1"/>
  <c r="BP288" i="1"/>
  <c r="BQ288" i="1"/>
  <c r="BS288" i="1"/>
  <c r="P288" i="1"/>
  <c r="R288" i="1"/>
  <c r="BK283" i="1"/>
  <c r="BL283" i="1"/>
  <c r="BP283" i="1"/>
  <c r="BQ283" i="1"/>
  <c r="BS283" i="1"/>
  <c r="P283" i="1"/>
  <c r="R283" i="1"/>
  <c r="BK164" i="1"/>
  <c r="BL164" i="1"/>
  <c r="BP164" i="1"/>
  <c r="BQ164" i="1"/>
  <c r="BS164" i="1"/>
  <c r="P164" i="1"/>
  <c r="R164" i="1"/>
  <c r="BK48" i="1"/>
  <c r="BL48" i="1"/>
  <c r="BP48" i="1"/>
  <c r="BQ48" i="1"/>
  <c r="BS48" i="1"/>
  <c r="P48" i="1"/>
  <c r="R48" i="1"/>
  <c r="BK198" i="1"/>
  <c r="BL198" i="1"/>
  <c r="BP198" i="1"/>
  <c r="BQ198" i="1"/>
  <c r="BS198" i="1"/>
  <c r="P198" i="1"/>
  <c r="R198" i="1"/>
  <c r="BK129" i="1"/>
  <c r="BL129" i="1"/>
  <c r="BP129" i="1"/>
  <c r="BQ129" i="1"/>
  <c r="BS129" i="1"/>
  <c r="P129" i="1"/>
  <c r="R129" i="1"/>
  <c r="BK222" i="1"/>
  <c r="BL222" i="1"/>
  <c r="BP222" i="1"/>
  <c r="BQ222" i="1"/>
  <c r="BS222" i="1"/>
  <c r="P222" i="1"/>
  <c r="R222" i="1"/>
  <c r="BK180" i="1"/>
  <c r="BL180" i="1"/>
  <c r="BP180" i="1"/>
  <c r="BQ180" i="1"/>
  <c r="BS180" i="1"/>
  <c r="P180" i="1"/>
  <c r="R180" i="1"/>
  <c r="BK196" i="1"/>
  <c r="BL196" i="1"/>
  <c r="BP196" i="1"/>
  <c r="BQ196" i="1"/>
  <c r="BS196" i="1"/>
  <c r="P196" i="1"/>
  <c r="R196" i="1"/>
  <c r="BK75" i="1"/>
  <c r="BL75" i="1"/>
  <c r="BP75" i="1"/>
  <c r="BQ75" i="1"/>
  <c r="BS75" i="1"/>
  <c r="P75" i="1"/>
  <c r="R75" i="1"/>
  <c r="BK237" i="1"/>
  <c r="BL237" i="1"/>
  <c r="BP237" i="1"/>
  <c r="BQ237" i="1"/>
  <c r="BS237" i="1"/>
  <c r="P237" i="1"/>
  <c r="R237" i="1"/>
  <c r="BK241" i="1"/>
  <c r="BL241" i="1"/>
  <c r="BP241" i="1"/>
  <c r="BQ241" i="1"/>
  <c r="BS241" i="1"/>
  <c r="P241" i="1"/>
  <c r="R241" i="1"/>
  <c r="BK269" i="1"/>
  <c r="BL269" i="1"/>
  <c r="BP269" i="1"/>
  <c r="BQ269" i="1"/>
  <c r="BS269" i="1"/>
  <c r="P269" i="1"/>
  <c r="R269" i="1"/>
  <c r="BK101" i="1"/>
  <c r="BL101" i="1"/>
  <c r="BP101" i="1"/>
  <c r="BQ101" i="1"/>
  <c r="BS101" i="1"/>
  <c r="P101" i="1"/>
  <c r="R101" i="1"/>
  <c r="BK211" i="1"/>
  <c r="BL211" i="1"/>
  <c r="BP211" i="1"/>
  <c r="BQ211" i="1"/>
  <c r="BS211" i="1"/>
  <c r="P211" i="1"/>
  <c r="R211" i="1"/>
  <c r="BK231" i="1"/>
  <c r="BL231" i="1"/>
  <c r="BP231" i="1"/>
  <c r="BQ231" i="1"/>
  <c r="BS231" i="1"/>
  <c r="P231" i="1"/>
  <c r="R231" i="1"/>
  <c r="BK147" i="1"/>
  <c r="BL147" i="1"/>
  <c r="BP147" i="1"/>
  <c r="BQ147" i="1"/>
  <c r="BS147" i="1"/>
  <c r="P147" i="1"/>
  <c r="R147" i="1"/>
  <c r="BK191" i="1"/>
  <c r="BL191" i="1"/>
  <c r="BP191" i="1"/>
  <c r="BQ191" i="1"/>
  <c r="BS191" i="1"/>
  <c r="P191" i="1"/>
  <c r="R191" i="1"/>
  <c r="BK106" i="1"/>
  <c r="BL106" i="1"/>
  <c r="BP106" i="1"/>
  <c r="BQ106" i="1"/>
  <c r="BS106" i="1"/>
  <c r="P106" i="1"/>
  <c r="R106" i="1"/>
  <c r="BK189" i="1"/>
  <c r="BL189" i="1"/>
  <c r="BP189" i="1"/>
  <c r="BQ189" i="1"/>
  <c r="BS189" i="1"/>
  <c r="P189" i="1"/>
  <c r="R189" i="1"/>
  <c r="BK254" i="1"/>
  <c r="BL254" i="1"/>
  <c r="BP254" i="1"/>
  <c r="BQ254" i="1"/>
  <c r="BS254" i="1"/>
  <c r="P254" i="1"/>
  <c r="R254" i="1"/>
  <c r="BK94" i="1"/>
  <c r="BL94" i="1"/>
  <c r="BP94" i="1"/>
  <c r="BQ94" i="1"/>
  <c r="BS94" i="1"/>
  <c r="P94" i="1"/>
  <c r="R94" i="1"/>
  <c r="BK158" i="1"/>
  <c r="BL158" i="1"/>
  <c r="BP158" i="1"/>
  <c r="BQ158" i="1"/>
  <c r="BS158" i="1"/>
  <c r="P158" i="1"/>
  <c r="R158" i="1"/>
  <c r="BK27" i="1"/>
  <c r="BL27" i="1"/>
  <c r="BP27" i="1"/>
  <c r="BQ27" i="1"/>
  <c r="BS27" i="1"/>
  <c r="P27" i="1"/>
  <c r="R27" i="1"/>
  <c r="BK62" i="1"/>
  <c r="BL62" i="1"/>
  <c r="BP62" i="1"/>
  <c r="BQ62" i="1"/>
  <c r="BS62" i="1"/>
  <c r="P62" i="1"/>
  <c r="R62" i="1"/>
  <c r="BK157" i="1"/>
  <c r="BL157" i="1"/>
  <c r="BP157" i="1"/>
  <c r="BQ157" i="1"/>
  <c r="BS157" i="1"/>
  <c r="P157" i="1"/>
  <c r="R157" i="1"/>
  <c r="BK172" i="1"/>
  <c r="BL172" i="1"/>
  <c r="BP172" i="1"/>
  <c r="BQ172" i="1"/>
  <c r="BS172" i="1"/>
  <c r="P172" i="1"/>
  <c r="R172" i="1"/>
  <c r="BK170" i="1"/>
  <c r="BL170" i="1"/>
  <c r="BP170" i="1"/>
  <c r="BQ170" i="1"/>
  <c r="BS170" i="1"/>
  <c r="P170" i="1"/>
  <c r="R170" i="1"/>
  <c r="BK3" i="1"/>
  <c r="BL3" i="1"/>
  <c r="BP3" i="1"/>
  <c r="BQ3" i="1"/>
  <c r="BS3" i="1"/>
  <c r="P3" i="1"/>
  <c r="R3" i="1"/>
  <c r="BK183" i="1"/>
  <c r="BL183" i="1"/>
  <c r="BP183" i="1"/>
  <c r="BQ183" i="1"/>
  <c r="BS183" i="1"/>
  <c r="P183" i="1"/>
  <c r="R183" i="1"/>
  <c r="BK253" i="1"/>
  <c r="BL253" i="1"/>
  <c r="BP253" i="1"/>
  <c r="BQ253" i="1"/>
  <c r="BS253" i="1"/>
  <c r="P253" i="1"/>
  <c r="R253" i="1"/>
  <c r="BK86" i="1"/>
  <c r="BL86" i="1"/>
  <c r="BP86" i="1"/>
  <c r="BQ86" i="1"/>
  <c r="BS86" i="1"/>
  <c r="P86" i="1"/>
  <c r="R86" i="1"/>
  <c r="BK275" i="1"/>
  <c r="BL275" i="1"/>
  <c r="BP275" i="1"/>
  <c r="BQ275" i="1"/>
  <c r="BS275" i="1"/>
  <c r="P275" i="1"/>
  <c r="R275" i="1"/>
  <c r="BK149" i="1"/>
  <c r="BL149" i="1"/>
  <c r="BP149" i="1"/>
  <c r="BQ149" i="1"/>
  <c r="BS149" i="1"/>
  <c r="P149" i="1"/>
  <c r="R149" i="1"/>
  <c r="BK239" i="1"/>
  <c r="BL239" i="1"/>
  <c r="BP239" i="1"/>
  <c r="BQ239" i="1"/>
  <c r="BS239" i="1"/>
  <c r="P239" i="1"/>
  <c r="R239" i="1"/>
  <c r="BK117" i="1"/>
  <c r="BL117" i="1"/>
  <c r="BP117" i="1"/>
  <c r="BQ117" i="1"/>
  <c r="BS117" i="1"/>
  <c r="P117" i="1"/>
  <c r="R117" i="1"/>
  <c r="BK201" i="1"/>
  <c r="BL201" i="1"/>
  <c r="BP201" i="1"/>
  <c r="BQ201" i="1"/>
  <c r="BS201" i="1"/>
  <c r="P201" i="1"/>
  <c r="R201" i="1"/>
  <c r="BK133" i="1"/>
  <c r="BL133" i="1"/>
  <c r="BP133" i="1"/>
  <c r="BQ133" i="1"/>
  <c r="BS133" i="1"/>
  <c r="P133" i="1"/>
  <c r="R133" i="1"/>
  <c r="BK37" i="1"/>
  <c r="BL37" i="1"/>
  <c r="BP37" i="1"/>
  <c r="BQ37" i="1"/>
  <c r="BS37" i="1"/>
  <c r="P37" i="1"/>
  <c r="R37" i="1"/>
  <c r="BK28" i="1"/>
  <c r="BL28" i="1"/>
  <c r="BP28" i="1"/>
  <c r="BQ28" i="1"/>
  <c r="BS28" i="1"/>
  <c r="P28" i="1"/>
  <c r="R28" i="1"/>
  <c r="BK255" i="1"/>
  <c r="BL255" i="1"/>
  <c r="BP255" i="1"/>
  <c r="BQ255" i="1"/>
  <c r="BS255" i="1"/>
  <c r="P255" i="1"/>
  <c r="R255" i="1"/>
  <c r="BK210" i="1"/>
  <c r="BL210" i="1"/>
  <c r="BP210" i="1"/>
  <c r="BQ210" i="1"/>
  <c r="BS210" i="1"/>
  <c r="P210" i="1"/>
  <c r="R210" i="1"/>
  <c r="BK156" i="1"/>
  <c r="BL156" i="1"/>
  <c r="BP156" i="1"/>
  <c r="BQ156" i="1"/>
  <c r="BS156" i="1"/>
  <c r="P156" i="1"/>
  <c r="R156" i="1"/>
  <c r="BK153" i="1"/>
  <c r="BL153" i="1"/>
  <c r="BP153" i="1"/>
  <c r="BQ153" i="1"/>
  <c r="BS153" i="1"/>
  <c r="P153" i="1"/>
  <c r="R153" i="1"/>
  <c r="BK121" i="1"/>
  <c r="BL121" i="1"/>
  <c r="BP121" i="1"/>
  <c r="BQ121" i="1"/>
  <c r="BS121" i="1"/>
  <c r="P121" i="1"/>
  <c r="R121" i="1"/>
  <c r="BK55" i="1"/>
  <c r="BL55" i="1"/>
  <c r="BP55" i="1"/>
  <c r="BQ55" i="1"/>
  <c r="BS55" i="1"/>
  <c r="P55" i="1"/>
  <c r="R55" i="1"/>
  <c r="BK16" i="1"/>
  <c r="BL16" i="1"/>
  <c r="BP16" i="1"/>
  <c r="BQ16" i="1"/>
  <c r="BS16" i="1"/>
  <c r="P16" i="1"/>
  <c r="R16" i="1"/>
  <c r="BK286" i="1"/>
  <c r="BL286" i="1"/>
  <c r="BP286" i="1"/>
  <c r="BQ286" i="1"/>
  <c r="BS286" i="1"/>
  <c r="P286" i="1"/>
  <c r="R286" i="1"/>
  <c r="BK287" i="1"/>
  <c r="BL287" i="1"/>
  <c r="BP287" i="1"/>
  <c r="BQ287" i="1"/>
  <c r="BS287" i="1"/>
  <c r="P287" i="1"/>
  <c r="R287" i="1"/>
  <c r="BK132" i="1"/>
  <c r="BL132" i="1"/>
  <c r="BP132" i="1"/>
  <c r="BQ132" i="1"/>
  <c r="BS132" i="1"/>
  <c r="P132" i="1"/>
  <c r="R132" i="1"/>
  <c r="BK138" i="1"/>
  <c r="BL138" i="1"/>
  <c r="BP138" i="1"/>
  <c r="BQ138" i="1"/>
  <c r="BS138" i="1"/>
  <c r="P138" i="1"/>
  <c r="R138" i="1"/>
  <c r="BK139" i="1"/>
  <c r="BL139" i="1"/>
  <c r="BP139" i="1"/>
  <c r="BQ139" i="1"/>
  <c r="BS139" i="1"/>
  <c r="P139" i="1"/>
  <c r="R139" i="1"/>
  <c r="BK187" i="1"/>
  <c r="BL187" i="1"/>
  <c r="BP187" i="1"/>
  <c r="BQ187" i="1"/>
  <c r="BS187" i="1"/>
  <c r="P187" i="1"/>
  <c r="R187" i="1"/>
  <c r="BK212" i="1"/>
  <c r="BL212" i="1"/>
  <c r="BP212" i="1"/>
  <c r="BQ212" i="1"/>
  <c r="BS212" i="1"/>
  <c r="P212" i="1"/>
  <c r="R212" i="1"/>
  <c r="BK144" i="1"/>
  <c r="BL144" i="1"/>
  <c r="BP144" i="1"/>
  <c r="BQ144" i="1"/>
  <c r="BS144" i="1"/>
  <c r="P144" i="1"/>
  <c r="R144" i="1"/>
  <c r="BK145" i="1"/>
  <c r="BL145" i="1"/>
  <c r="BP145" i="1"/>
  <c r="BQ145" i="1"/>
  <c r="BS145" i="1"/>
  <c r="P145" i="1"/>
  <c r="R145" i="1"/>
  <c r="BK235" i="1"/>
  <c r="BL235" i="1"/>
  <c r="BP235" i="1"/>
  <c r="BQ235" i="1"/>
  <c r="BS235" i="1"/>
  <c r="P235" i="1"/>
  <c r="R235" i="1"/>
  <c r="BK262" i="1"/>
  <c r="BL262" i="1"/>
  <c r="BP262" i="1"/>
  <c r="BQ262" i="1"/>
  <c r="BS262" i="1"/>
  <c r="P262" i="1"/>
  <c r="R262" i="1"/>
  <c r="BK146" i="1"/>
  <c r="BL146" i="1"/>
  <c r="BP146" i="1"/>
  <c r="BQ146" i="1"/>
  <c r="BS146" i="1"/>
  <c r="P146" i="1"/>
  <c r="R146" i="1"/>
  <c r="BK151" i="1"/>
  <c r="BL151" i="1"/>
  <c r="BP151" i="1"/>
  <c r="BQ151" i="1"/>
  <c r="BS151" i="1"/>
  <c r="P151" i="1"/>
  <c r="R151" i="1"/>
  <c r="BK128" i="1"/>
  <c r="BL128" i="1"/>
  <c r="BP128" i="1"/>
  <c r="BQ128" i="1"/>
  <c r="BS128" i="1"/>
  <c r="P128" i="1"/>
  <c r="R128" i="1"/>
  <c r="BK168" i="1"/>
  <c r="BL168" i="1"/>
  <c r="BP168" i="1"/>
  <c r="BQ168" i="1"/>
  <c r="BS168" i="1"/>
  <c r="P168" i="1"/>
  <c r="R168" i="1"/>
  <c r="BK176" i="1"/>
  <c r="BL176" i="1"/>
  <c r="BP176" i="1"/>
  <c r="BQ176" i="1"/>
  <c r="BS176" i="1"/>
  <c r="P176" i="1"/>
  <c r="R176" i="1"/>
  <c r="BK273" i="1"/>
  <c r="BL273" i="1"/>
  <c r="BP273" i="1"/>
  <c r="BQ273" i="1"/>
  <c r="BS273" i="1"/>
  <c r="P273" i="1"/>
  <c r="R273" i="1"/>
  <c r="BK204" i="1"/>
  <c r="BL204" i="1"/>
  <c r="BP204" i="1"/>
  <c r="BQ204" i="1"/>
  <c r="BS204" i="1"/>
  <c r="P204" i="1"/>
  <c r="R204" i="1"/>
  <c r="BK206" i="1"/>
  <c r="BL206" i="1"/>
  <c r="BP206" i="1"/>
  <c r="BQ206" i="1"/>
  <c r="BS206" i="1"/>
  <c r="P206" i="1"/>
  <c r="R206" i="1"/>
  <c r="BK219" i="1"/>
  <c r="BL219" i="1"/>
  <c r="BP219" i="1"/>
  <c r="BQ219" i="1"/>
  <c r="BS219" i="1"/>
  <c r="P219" i="1"/>
  <c r="R219" i="1"/>
  <c r="BK227" i="1"/>
  <c r="BL227" i="1"/>
  <c r="BP227" i="1"/>
  <c r="BQ227" i="1"/>
  <c r="BS227" i="1"/>
  <c r="P227" i="1"/>
  <c r="R227" i="1"/>
  <c r="BK234" i="1"/>
  <c r="BL234" i="1"/>
  <c r="BP234" i="1"/>
  <c r="BQ234" i="1"/>
  <c r="BS234" i="1"/>
  <c r="P234" i="1"/>
  <c r="R234" i="1"/>
  <c r="BK57" i="1"/>
  <c r="BL57" i="1"/>
  <c r="BP57" i="1"/>
  <c r="BQ57" i="1"/>
  <c r="BS57" i="1"/>
  <c r="P57" i="1"/>
  <c r="R57" i="1"/>
  <c r="BK20" i="1"/>
  <c r="BL20" i="1"/>
  <c r="BP20" i="1"/>
  <c r="BQ20" i="1"/>
  <c r="BS20" i="1"/>
  <c r="P20" i="1"/>
  <c r="R20" i="1"/>
  <c r="BK58" i="1"/>
  <c r="BL58" i="1"/>
  <c r="BP58" i="1"/>
  <c r="BQ58" i="1"/>
  <c r="BS58" i="1"/>
  <c r="P58" i="1"/>
  <c r="R58" i="1"/>
  <c r="BK92" i="1"/>
  <c r="BL92" i="1"/>
  <c r="BP92" i="1"/>
  <c r="BQ92" i="1"/>
  <c r="BS92" i="1"/>
  <c r="P92" i="1"/>
  <c r="R92" i="1"/>
  <c r="BK247" i="1"/>
  <c r="BL247" i="1"/>
  <c r="BP247" i="1"/>
  <c r="BQ247" i="1"/>
  <c r="BS247" i="1"/>
  <c r="P247" i="1"/>
  <c r="R247" i="1"/>
  <c r="BK284" i="1"/>
  <c r="BL284" i="1"/>
  <c r="BP284" i="1"/>
  <c r="BQ284" i="1"/>
  <c r="BS284" i="1"/>
  <c r="P284" i="1"/>
  <c r="R284" i="1"/>
  <c r="BK74" i="1"/>
  <c r="BL74" i="1"/>
  <c r="BP74" i="1"/>
  <c r="BQ74" i="1"/>
  <c r="BS74" i="1"/>
  <c r="P74" i="1"/>
  <c r="R74" i="1"/>
  <c r="BK116" i="1"/>
  <c r="BL116" i="1"/>
  <c r="BP116" i="1"/>
  <c r="BQ116" i="1"/>
  <c r="BS116" i="1"/>
  <c r="P116" i="1"/>
  <c r="R116" i="1"/>
  <c r="BK209" i="1"/>
  <c r="BL209" i="1"/>
  <c r="BP209" i="1"/>
  <c r="BQ209" i="1"/>
  <c r="BS209" i="1"/>
  <c r="P209" i="1"/>
  <c r="R209" i="1"/>
  <c r="BK257" i="1"/>
  <c r="BL257" i="1"/>
  <c r="BP257" i="1"/>
  <c r="BQ257" i="1"/>
  <c r="BS257" i="1"/>
  <c r="P257" i="1"/>
  <c r="R257" i="1"/>
  <c r="BK61" i="1"/>
  <c r="BL61" i="1"/>
  <c r="BP61" i="1"/>
  <c r="BQ61" i="1"/>
  <c r="BS61" i="1"/>
  <c r="P61" i="1"/>
  <c r="R61" i="1"/>
  <c r="BK251" i="1"/>
  <c r="BL251" i="1"/>
  <c r="BP251" i="1"/>
  <c r="BQ251" i="1"/>
  <c r="BS251" i="1"/>
  <c r="P251" i="1"/>
  <c r="R251" i="1"/>
  <c r="BK33" i="1"/>
  <c r="BL33" i="1"/>
  <c r="BP33" i="1"/>
  <c r="BQ33" i="1"/>
  <c r="BS33" i="1"/>
  <c r="P33" i="1"/>
  <c r="R33" i="1"/>
  <c r="BK9" i="1"/>
  <c r="BL9" i="1"/>
  <c r="BP9" i="1"/>
  <c r="BQ9" i="1"/>
  <c r="BS9" i="1"/>
  <c r="P9" i="1"/>
  <c r="R9" i="1"/>
  <c r="BK80" i="1"/>
  <c r="BL80" i="1"/>
  <c r="BP80" i="1"/>
  <c r="BQ80" i="1"/>
  <c r="BS80" i="1"/>
  <c r="P80" i="1"/>
  <c r="R80" i="1"/>
  <c r="BK137" i="1"/>
  <c r="BL137" i="1"/>
  <c r="BP137" i="1"/>
  <c r="BQ137" i="1"/>
  <c r="BS137" i="1"/>
  <c r="P137" i="1"/>
  <c r="R137" i="1"/>
  <c r="BK216" i="1"/>
  <c r="BL216" i="1"/>
  <c r="BP216" i="1"/>
  <c r="BQ216" i="1"/>
  <c r="BS216" i="1"/>
  <c r="P216" i="1"/>
  <c r="R216" i="1"/>
  <c r="BK238" i="1"/>
  <c r="BL238" i="1"/>
  <c r="BP238" i="1"/>
  <c r="BQ238" i="1"/>
  <c r="BS238" i="1"/>
  <c r="P238" i="1"/>
  <c r="R238" i="1"/>
  <c r="BK91" i="1"/>
  <c r="BL91" i="1"/>
  <c r="BP91" i="1"/>
  <c r="BQ91" i="1"/>
  <c r="BS91" i="1"/>
  <c r="P91" i="1"/>
  <c r="R91" i="1"/>
  <c r="BK271" i="1"/>
  <c r="BL271" i="1"/>
  <c r="BP271" i="1"/>
  <c r="BQ271" i="1"/>
  <c r="BS271" i="1"/>
  <c r="P271" i="1"/>
  <c r="R271" i="1"/>
  <c r="BK220" i="1"/>
  <c r="BL220" i="1"/>
  <c r="BP220" i="1"/>
  <c r="BQ220" i="1"/>
  <c r="BS220" i="1"/>
  <c r="P220" i="1"/>
  <c r="R220" i="1"/>
  <c r="BK250" i="1"/>
  <c r="BL250" i="1"/>
  <c r="BP250" i="1"/>
  <c r="BQ250" i="1"/>
  <c r="BS250" i="1"/>
  <c r="P250" i="1"/>
  <c r="R250" i="1"/>
  <c r="BK244" i="1"/>
  <c r="BL244" i="1"/>
  <c r="BP244" i="1"/>
  <c r="BQ244" i="1"/>
  <c r="BS244" i="1"/>
  <c r="P244" i="1"/>
  <c r="R244" i="1"/>
  <c r="BK113" i="1"/>
  <c r="BL113" i="1"/>
  <c r="BP113" i="1"/>
  <c r="BQ113" i="1"/>
  <c r="BS113" i="1"/>
  <c r="P113" i="1"/>
  <c r="R113" i="1"/>
  <c r="BK36" i="1"/>
  <c r="BL36" i="1"/>
  <c r="BP36" i="1"/>
  <c r="BQ36" i="1"/>
  <c r="BS36" i="1"/>
  <c r="P36" i="1"/>
  <c r="R36" i="1"/>
  <c r="BK43" i="1"/>
  <c r="BL43" i="1"/>
  <c r="BP43" i="1"/>
  <c r="BQ43" i="1"/>
  <c r="BS43" i="1"/>
  <c r="P43" i="1"/>
  <c r="R43" i="1"/>
  <c r="BK205" i="1"/>
  <c r="BL205" i="1"/>
  <c r="BP205" i="1"/>
  <c r="BQ205" i="1"/>
  <c r="BS205" i="1"/>
  <c r="P205" i="1"/>
  <c r="R205" i="1"/>
  <c r="BK32" i="1"/>
  <c r="BL32" i="1"/>
  <c r="BP32" i="1"/>
  <c r="BQ32" i="1"/>
  <c r="BS32" i="1"/>
  <c r="P32" i="1"/>
  <c r="R32" i="1"/>
  <c r="BK39" i="1"/>
  <c r="BL39" i="1"/>
  <c r="BP39" i="1"/>
  <c r="BQ39" i="1"/>
  <c r="BS39" i="1"/>
  <c r="P39" i="1"/>
  <c r="R39" i="1"/>
  <c r="BK155" i="1"/>
  <c r="BL155" i="1"/>
  <c r="BP155" i="1"/>
  <c r="BQ155" i="1"/>
  <c r="BS155" i="1"/>
  <c r="P155" i="1"/>
  <c r="R155" i="1"/>
  <c r="BK18" i="1"/>
  <c r="BL18" i="1"/>
  <c r="BP18" i="1"/>
  <c r="BQ18" i="1"/>
  <c r="BS18" i="1"/>
  <c r="P18" i="1"/>
  <c r="R18" i="1"/>
  <c r="BK76" i="1"/>
  <c r="BL76" i="1"/>
  <c r="BP76" i="1"/>
  <c r="BQ76" i="1"/>
  <c r="BS76" i="1"/>
  <c r="P76" i="1"/>
  <c r="R76" i="1"/>
  <c r="BK136" i="1"/>
  <c r="BL136" i="1"/>
  <c r="BP136" i="1"/>
  <c r="BQ136" i="1"/>
  <c r="BS136" i="1"/>
  <c r="P136" i="1"/>
  <c r="R136" i="1"/>
  <c r="AP97" i="1"/>
  <c r="AQ97" i="1"/>
  <c r="AR97" i="1"/>
  <c r="AS97" i="1"/>
  <c r="AT97" i="1"/>
  <c r="AU97" i="1"/>
  <c r="AV97" i="1"/>
  <c r="AW97" i="1"/>
  <c r="AX97" i="1"/>
  <c r="AY97" i="1"/>
  <c r="AZ97" i="1"/>
  <c r="BA97" i="1"/>
  <c r="BE97" i="1"/>
  <c r="BF97" i="1"/>
  <c r="BH97" i="1"/>
  <c r="M97" i="1"/>
  <c r="O97" i="1"/>
  <c r="AP114" i="1"/>
  <c r="AQ114" i="1"/>
  <c r="AR114" i="1"/>
  <c r="AS114" i="1"/>
  <c r="AT114" i="1"/>
  <c r="AU114" i="1"/>
  <c r="AV114" i="1"/>
  <c r="AW114" i="1"/>
  <c r="AX114" i="1"/>
  <c r="AY114" i="1"/>
  <c r="AZ114" i="1"/>
  <c r="BA114" i="1"/>
  <c r="BE114" i="1"/>
  <c r="BF114" i="1"/>
  <c r="BH114" i="1"/>
  <c r="M114" i="1"/>
  <c r="O114" i="1"/>
  <c r="AP5" i="1"/>
  <c r="AQ5" i="1"/>
  <c r="AR5" i="1"/>
  <c r="AS5" i="1"/>
  <c r="AT5" i="1"/>
  <c r="AU5" i="1"/>
  <c r="AV5" i="1"/>
  <c r="AW5" i="1"/>
  <c r="AX5" i="1"/>
  <c r="AY5" i="1"/>
  <c r="AZ5" i="1"/>
  <c r="BA5" i="1"/>
  <c r="BE5" i="1"/>
  <c r="BF5" i="1"/>
  <c r="BH5" i="1"/>
  <c r="M5" i="1"/>
  <c r="O5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E14" i="1"/>
  <c r="BF14" i="1"/>
  <c r="BH14" i="1"/>
  <c r="M14" i="1"/>
  <c r="O14" i="1"/>
  <c r="AP63" i="1"/>
  <c r="AQ63" i="1"/>
  <c r="AR63" i="1"/>
  <c r="AS63" i="1"/>
  <c r="AT63" i="1"/>
  <c r="AU63" i="1"/>
  <c r="AV63" i="1"/>
  <c r="AW63" i="1"/>
  <c r="AX63" i="1"/>
  <c r="AY63" i="1"/>
  <c r="AZ63" i="1"/>
  <c r="BA63" i="1"/>
  <c r="BE63" i="1"/>
  <c r="BF63" i="1"/>
  <c r="BH63" i="1"/>
  <c r="M63" i="1"/>
  <c r="O63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E89" i="1"/>
  <c r="BF89" i="1"/>
  <c r="BH89" i="1"/>
  <c r="M89" i="1"/>
  <c r="O89" i="1"/>
  <c r="AP93" i="1"/>
  <c r="AQ93" i="1"/>
  <c r="AR93" i="1"/>
  <c r="AS93" i="1"/>
  <c r="AT93" i="1"/>
  <c r="AU93" i="1"/>
  <c r="AV93" i="1"/>
  <c r="AW93" i="1"/>
  <c r="AX93" i="1"/>
  <c r="AY93" i="1"/>
  <c r="AZ93" i="1"/>
  <c r="BA93" i="1"/>
  <c r="BE93" i="1"/>
  <c r="BF93" i="1"/>
  <c r="BH93" i="1"/>
  <c r="M93" i="1"/>
  <c r="O93" i="1"/>
  <c r="AP107" i="1"/>
  <c r="AQ107" i="1"/>
  <c r="AR107" i="1"/>
  <c r="AS107" i="1"/>
  <c r="AT107" i="1"/>
  <c r="AU107" i="1"/>
  <c r="AV107" i="1"/>
  <c r="AW107" i="1"/>
  <c r="AX107" i="1"/>
  <c r="AY107" i="1"/>
  <c r="AZ107" i="1"/>
  <c r="BA107" i="1"/>
  <c r="BE107" i="1"/>
  <c r="BF107" i="1"/>
  <c r="BH107" i="1"/>
  <c r="M107" i="1"/>
  <c r="O107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E130" i="1"/>
  <c r="BF130" i="1"/>
  <c r="BH130" i="1"/>
  <c r="M130" i="1"/>
  <c r="O130" i="1"/>
  <c r="AP7" i="1"/>
  <c r="AQ7" i="1"/>
  <c r="AR7" i="1"/>
  <c r="AS7" i="1"/>
  <c r="AT7" i="1"/>
  <c r="AU7" i="1"/>
  <c r="AV7" i="1"/>
  <c r="AW7" i="1"/>
  <c r="AX7" i="1"/>
  <c r="AY7" i="1"/>
  <c r="AZ7" i="1"/>
  <c r="BA7" i="1"/>
  <c r="BE7" i="1"/>
  <c r="BF7" i="1"/>
  <c r="BH7" i="1"/>
  <c r="M7" i="1"/>
  <c r="O7" i="1"/>
  <c r="BC143" i="1"/>
  <c r="BD143" i="1"/>
  <c r="AP143" i="1"/>
  <c r="AQ143" i="1"/>
  <c r="AR143" i="1"/>
  <c r="AS143" i="1"/>
  <c r="AT143" i="1"/>
  <c r="AU143" i="1"/>
  <c r="AV143" i="1"/>
  <c r="AW143" i="1"/>
  <c r="AX143" i="1"/>
  <c r="AY143" i="1"/>
  <c r="AZ143" i="1"/>
  <c r="BA143" i="1"/>
  <c r="BE143" i="1"/>
  <c r="BF143" i="1"/>
  <c r="BH143" i="1"/>
  <c r="M143" i="1"/>
  <c r="O143" i="1"/>
  <c r="BC21" i="1"/>
  <c r="BD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E21" i="1"/>
  <c r="BF21" i="1"/>
  <c r="BH21" i="1"/>
  <c r="M21" i="1"/>
  <c r="O21" i="1"/>
  <c r="BC142" i="1"/>
  <c r="BD142" i="1"/>
  <c r="AP142" i="1"/>
  <c r="AQ142" i="1"/>
  <c r="AR142" i="1"/>
  <c r="AS142" i="1"/>
  <c r="AT142" i="1"/>
  <c r="AU142" i="1"/>
  <c r="AV142" i="1"/>
  <c r="AW142" i="1"/>
  <c r="AX142" i="1"/>
  <c r="AY142" i="1"/>
  <c r="AZ142" i="1"/>
  <c r="BA142" i="1"/>
  <c r="BE142" i="1"/>
  <c r="BF142" i="1"/>
  <c r="BH142" i="1"/>
  <c r="M142" i="1"/>
  <c r="O142" i="1"/>
  <c r="BC108" i="1"/>
  <c r="BD108" i="1"/>
  <c r="AP108" i="1"/>
  <c r="AQ108" i="1"/>
  <c r="AR108" i="1"/>
  <c r="AS108" i="1"/>
  <c r="AT108" i="1"/>
  <c r="AU108" i="1"/>
  <c r="AV108" i="1"/>
  <c r="AW108" i="1"/>
  <c r="AX108" i="1"/>
  <c r="AY108" i="1"/>
  <c r="AZ108" i="1"/>
  <c r="BA108" i="1"/>
  <c r="BE108" i="1"/>
  <c r="BF108" i="1"/>
  <c r="BH108" i="1"/>
  <c r="M108" i="1"/>
  <c r="O108" i="1"/>
  <c r="BC10" i="1"/>
  <c r="BD10" i="1"/>
  <c r="AP10" i="1"/>
  <c r="AQ10" i="1"/>
  <c r="AR10" i="1"/>
  <c r="AS10" i="1"/>
  <c r="AT10" i="1"/>
  <c r="AU10" i="1"/>
  <c r="AV10" i="1"/>
  <c r="AW10" i="1"/>
  <c r="AX10" i="1"/>
  <c r="AY10" i="1"/>
  <c r="AZ10" i="1"/>
  <c r="BA10" i="1"/>
  <c r="BE10" i="1"/>
  <c r="BF10" i="1"/>
  <c r="BH10" i="1"/>
  <c r="M10" i="1"/>
  <c r="O10" i="1"/>
  <c r="BC233" i="1"/>
  <c r="BD233" i="1"/>
  <c r="AP233" i="1"/>
  <c r="AQ233" i="1"/>
  <c r="AR233" i="1"/>
  <c r="AS233" i="1"/>
  <c r="AT233" i="1"/>
  <c r="AU233" i="1"/>
  <c r="AV233" i="1"/>
  <c r="AW233" i="1"/>
  <c r="AX233" i="1"/>
  <c r="AY233" i="1"/>
  <c r="AZ233" i="1"/>
  <c r="BA233" i="1"/>
  <c r="BE233" i="1"/>
  <c r="BF233" i="1"/>
  <c r="BH233" i="1"/>
  <c r="M233" i="1"/>
  <c r="O233" i="1"/>
  <c r="BC98" i="1"/>
  <c r="BD98" i="1"/>
  <c r="AP98" i="1"/>
  <c r="AQ98" i="1"/>
  <c r="AR98" i="1"/>
  <c r="AS98" i="1"/>
  <c r="AT98" i="1"/>
  <c r="AU98" i="1"/>
  <c r="AV98" i="1"/>
  <c r="AW98" i="1"/>
  <c r="AX98" i="1"/>
  <c r="AY98" i="1"/>
  <c r="AZ98" i="1"/>
  <c r="BA98" i="1"/>
  <c r="BE98" i="1"/>
  <c r="BF98" i="1"/>
  <c r="BH98" i="1"/>
  <c r="M98" i="1"/>
  <c r="O98" i="1"/>
  <c r="BC276" i="1"/>
  <c r="BD276" i="1"/>
  <c r="AP276" i="1"/>
  <c r="AQ276" i="1"/>
  <c r="AR276" i="1"/>
  <c r="AS276" i="1"/>
  <c r="AT276" i="1"/>
  <c r="AU276" i="1"/>
  <c r="AV276" i="1"/>
  <c r="AW276" i="1"/>
  <c r="AX276" i="1"/>
  <c r="AY276" i="1"/>
  <c r="AZ276" i="1"/>
  <c r="BA276" i="1"/>
  <c r="BE276" i="1"/>
  <c r="BF276" i="1"/>
  <c r="BH276" i="1"/>
  <c r="M276" i="1"/>
  <c r="O276" i="1"/>
  <c r="BC79" i="1"/>
  <c r="BD79" i="1"/>
  <c r="AP79" i="1"/>
  <c r="AQ79" i="1"/>
  <c r="AS79" i="1"/>
  <c r="AT79" i="1"/>
  <c r="AU79" i="1"/>
  <c r="AV79" i="1"/>
  <c r="AW79" i="1"/>
  <c r="AX79" i="1"/>
  <c r="AY79" i="1"/>
  <c r="AZ79" i="1"/>
  <c r="BA79" i="1"/>
  <c r="BE79" i="1"/>
  <c r="BF79" i="1"/>
  <c r="BH79" i="1"/>
  <c r="M79" i="1"/>
  <c r="O79" i="1"/>
  <c r="BC162" i="1"/>
  <c r="BD162" i="1"/>
  <c r="AP162" i="1"/>
  <c r="AQ162" i="1"/>
  <c r="AR162" i="1"/>
  <c r="AS162" i="1"/>
  <c r="AT162" i="1"/>
  <c r="AU162" i="1"/>
  <c r="AV162" i="1"/>
  <c r="AW162" i="1"/>
  <c r="AX162" i="1"/>
  <c r="AY162" i="1"/>
  <c r="AZ162" i="1"/>
  <c r="BA162" i="1"/>
  <c r="BE162" i="1"/>
  <c r="BF162" i="1"/>
  <c r="BH162" i="1"/>
  <c r="M162" i="1"/>
  <c r="O162" i="1"/>
  <c r="BC217" i="1"/>
  <c r="BD217" i="1"/>
  <c r="AP217" i="1"/>
  <c r="AQ217" i="1"/>
  <c r="AS217" i="1"/>
  <c r="AT217" i="1"/>
  <c r="AU217" i="1"/>
  <c r="AV217" i="1"/>
  <c r="AW217" i="1"/>
  <c r="AX217" i="1"/>
  <c r="AY217" i="1"/>
  <c r="AZ217" i="1"/>
  <c r="BA217" i="1"/>
  <c r="BE217" i="1"/>
  <c r="BF217" i="1"/>
  <c r="BH217" i="1"/>
  <c r="M217" i="1"/>
  <c r="O217" i="1"/>
  <c r="BC115" i="1"/>
  <c r="BD115" i="1"/>
  <c r="AP115" i="1"/>
  <c r="AQ115" i="1"/>
  <c r="AR115" i="1"/>
  <c r="AS115" i="1"/>
  <c r="AT115" i="1"/>
  <c r="AU115" i="1"/>
  <c r="AV115" i="1"/>
  <c r="AW115" i="1"/>
  <c r="AX115" i="1"/>
  <c r="AY115" i="1"/>
  <c r="AZ115" i="1"/>
  <c r="BA115" i="1"/>
  <c r="BE115" i="1"/>
  <c r="BF115" i="1"/>
  <c r="BH115" i="1"/>
  <c r="M115" i="1"/>
  <c r="O115" i="1"/>
  <c r="BC134" i="1"/>
  <c r="BD134" i="1"/>
  <c r="AP134" i="1"/>
  <c r="AQ134" i="1"/>
  <c r="AR134" i="1"/>
  <c r="AS134" i="1"/>
  <c r="AT134" i="1"/>
  <c r="AU134" i="1"/>
  <c r="AV134" i="1"/>
  <c r="AW134" i="1"/>
  <c r="AX134" i="1"/>
  <c r="AY134" i="1"/>
  <c r="AZ134" i="1"/>
  <c r="BA134" i="1"/>
  <c r="BE134" i="1"/>
  <c r="BF134" i="1"/>
  <c r="BH134" i="1"/>
  <c r="M134" i="1"/>
  <c r="O134" i="1"/>
  <c r="BC221" i="1"/>
  <c r="BD221" i="1"/>
  <c r="AP221" i="1"/>
  <c r="AQ221" i="1"/>
  <c r="AR221" i="1"/>
  <c r="AS221" i="1"/>
  <c r="AT221" i="1"/>
  <c r="AU221" i="1"/>
  <c r="AV221" i="1"/>
  <c r="AW221" i="1"/>
  <c r="AX221" i="1"/>
  <c r="AY221" i="1"/>
  <c r="AZ221" i="1"/>
  <c r="BA221" i="1"/>
  <c r="BE221" i="1"/>
  <c r="BF221" i="1"/>
  <c r="BH221" i="1"/>
  <c r="M221" i="1"/>
  <c r="O221" i="1"/>
  <c r="BC87" i="1"/>
  <c r="BD87" i="1"/>
  <c r="AP87" i="1"/>
  <c r="AQ87" i="1"/>
  <c r="AR87" i="1"/>
  <c r="AS87" i="1"/>
  <c r="AT87" i="1"/>
  <c r="AU87" i="1"/>
  <c r="AV87" i="1"/>
  <c r="AW87" i="1"/>
  <c r="AX87" i="1"/>
  <c r="AY87" i="1"/>
  <c r="AZ87" i="1"/>
  <c r="BA87" i="1"/>
  <c r="BE87" i="1"/>
  <c r="BF87" i="1"/>
  <c r="BH87" i="1"/>
  <c r="M87" i="1"/>
  <c r="O87" i="1"/>
  <c r="BC72" i="1"/>
  <c r="BD72" i="1"/>
  <c r="AP72" i="1"/>
  <c r="AQ72" i="1"/>
  <c r="AR72" i="1"/>
  <c r="AS72" i="1"/>
  <c r="AT72" i="1"/>
  <c r="AU72" i="1"/>
  <c r="AV72" i="1"/>
  <c r="AW72" i="1"/>
  <c r="AX72" i="1"/>
  <c r="AY72" i="1"/>
  <c r="AZ72" i="1"/>
  <c r="BA72" i="1"/>
  <c r="BE72" i="1"/>
  <c r="BF72" i="1"/>
  <c r="BH72" i="1"/>
  <c r="M72" i="1"/>
  <c r="O72" i="1"/>
  <c r="AP88" i="1"/>
  <c r="AQ88" i="1"/>
  <c r="AR88" i="1"/>
  <c r="AS88" i="1"/>
  <c r="AT88" i="1"/>
  <c r="AU88" i="1"/>
  <c r="AV88" i="1"/>
  <c r="AW88" i="1"/>
  <c r="AX88" i="1"/>
  <c r="AY88" i="1"/>
  <c r="AZ88" i="1"/>
  <c r="BA88" i="1"/>
  <c r="BE88" i="1"/>
  <c r="BF88" i="1"/>
  <c r="BH88" i="1"/>
  <c r="M88" i="1"/>
  <c r="O88" i="1"/>
  <c r="BC281" i="1"/>
  <c r="BD281" i="1"/>
  <c r="AP281" i="1"/>
  <c r="AQ281" i="1"/>
  <c r="AS281" i="1"/>
  <c r="AT281" i="1"/>
  <c r="AU281" i="1"/>
  <c r="AV281" i="1"/>
  <c r="AW281" i="1"/>
  <c r="AX281" i="1"/>
  <c r="AY281" i="1"/>
  <c r="AZ281" i="1"/>
  <c r="BA281" i="1"/>
  <c r="BE281" i="1"/>
  <c r="BF281" i="1"/>
  <c r="BH281" i="1"/>
  <c r="M281" i="1"/>
  <c r="O281" i="1"/>
  <c r="BC194" i="1"/>
  <c r="BD194" i="1"/>
  <c r="AP194" i="1"/>
  <c r="AQ194" i="1"/>
  <c r="AR194" i="1"/>
  <c r="AS194" i="1"/>
  <c r="AT194" i="1"/>
  <c r="AU194" i="1"/>
  <c r="AV194" i="1"/>
  <c r="AW194" i="1"/>
  <c r="AX194" i="1"/>
  <c r="AY194" i="1"/>
  <c r="AZ194" i="1"/>
  <c r="BA194" i="1"/>
  <c r="BE194" i="1"/>
  <c r="BF194" i="1"/>
  <c r="BH194" i="1"/>
  <c r="M194" i="1"/>
  <c r="O194" i="1"/>
  <c r="BC173" i="1"/>
  <c r="BD173" i="1"/>
  <c r="AP173" i="1"/>
  <c r="AQ173" i="1"/>
  <c r="AR173" i="1"/>
  <c r="AS173" i="1"/>
  <c r="AT173" i="1"/>
  <c r="AU173" i="1"/>
  <c r="AV173" i="1"/>
  <c r="AW173" i="1"/>
  <c r="AX173" i="1"/>
  <c r="AY173" i="1"/>
  <c r="AZ173" i="1"/>
  <c r="BA173" i="1"/>
  <c r="BE173" i="1"/>
  <c r="BF173" i="1"/>
  <c r="BH173" i="1"/>
  <c r="M173" i="1"/>
  <c r="O173" i="1"/>
  <c r="BC245" i="1"/>
  <c r="BD245" i="1"/>
  <c r="AP245" i="1"/>
  <c r="AQ245" i="1"/>
  <c r="AR245" i="1"/>
  <c r="AS245" i="1"/>
  <c r="AT245" i="1"/>
  <c r="AV245" i="1"/>
  <c r="AW245" i="1"/>
  <c r="AX245" i="1"/>
  <c r="AY245" i="1"/>
  <c r="AZ245" i="1"/>
  <c r="BA245" i="1"/>
  <c r="BE245" i="1"/>
  <c r="BF245" i="1"/>
  <c r="BH245" i="1"/>
  <c r="M245" i="1"/>
  <c r="O245" i="1"/>
  <c r="BC182" i="1"/>
  <c r="BD182" i="1"/>
  <c r="AP182" i="1"/>
  <c r="AQ182" i="1"/>
  <c r="AR182" i="1"/>
  <c r="AS182" i="1"/>
  <c r="AT182" i="1"/>
  <c r="AU182" i="1"/>
  <c r="AV182" i="1"/>
  <c r="AW182" i="1"/>
  <c r="AX182" i="1"/>
  <c r="AY182" i="1"/>
  <c r="AZ182" i="1"/>
  <c r="BA182" i="1"/>
  <c r="BE182" i="1"/>
  <c r="BF182" i="1"/>
  <c r="BH182" i="1"/>
  <c r="M182" i="1"/>
  <c r="O182" i="1"/>
  <c r="BC122" i="1"/>
  <c r="BD122" i="1"/>
  <c r="AP122" i="1"/>
  <c r="AQ122" i="1"/>
  <c r="AT122" i="1"/>
  <c r="AU122" i="1"/>
  <c r="AV122" i="1"/>
  <c r="AW122" i="1"/>
  <c r="AX122" i="1"/>
  <c r="AY122" i="1"/>
  <c r="AZ122" i="1"/>
  <c r="BA122" i="1"/>
  <c r="BE122" i="1"/>
  <c r="BF122" i="1"/>
  <c r="BH122" i="1"/>
  <c r="M122" i="1"/>
  <c r="O122" i="1"/>
  <c r="BC259" i="1"/>
  <c r="BD259" i="1"/>
  <c r="AP259" i="1"/>
  <c r="AQ259" i="1"/>
  <c r="AR259" i="1"/>
  <c r="AS259" i="1"/>
  <c r="AT259" i="1"/>
  <c r="AU259" i="1"/>
  <c r="AV259" i="1"/>
  <c r="AW259" i="1"/>
  <c r="AX259" i="1"/>
  <c r="AY259" i="1"/>
  <c r="AZ259" i="1"/>
  <c r="BA259" i="1"/>
  <c r="BE259" i="1"/>
  <c r="BF259" i="1"/>
  <c r="BH259" i="1"/>
  <c r="M259" i="1"/>
  <c r="O259" i="1"/>
  <c r="BC82" i="1"/>
  <c r="BD82" i="1"/>
  <c r="AP82" i="1"/>
  <c r="AQ82" i="1"/>
  <c r="AR82" i="1"/>
  <c r="AS82" i="1"/>
  <c r="AT82" i="1"/>
  <c r="AU82" i="1"/>
  <c r="AV82" i="1"/>
  <c r="AW82" i="1"/>
  <c r="AX82" i="1"/>
  <c r="AY82" i="1"/>
  <c r="AZ82" i="1"/>
  <c r="BA82" i="1"/>
  <c r="BE82" i="1"/>
  <c r="BF82" i="1"/>
  <c r="BH82" i="1"/>
  <c r="M82" i="1"/>
  <c r="O82" i="1"/>
  <c r="BC263" i="1"/>
  <c r="BD263" i="1"/>
  <c r="AP263" i="1"/>
  <c r="AQ263" i="1"/>
  <c r="AR263" i="1"/>
  <c r="AS263" i="1"/>
  <c r="AT263" i="1"/>
  <c r="AU263" i="1"/>
  <c r="AV263" i="1"/>
  <c r="AW263" i="1"/>
  <c r="AX263" i="1"/>
  <c r="AY263" i="1"/>
  <c r="AZ263" i="1"/>
  <c r="BA263" i="1"/>
  <c r="BE263" i="1"/>
  <c r="BF263" i="1"/>
  <c r="BH263" i="1"/>
  <c r="M263" i="1"/>
  <c r="O263" i="1"/>
  <c r="BC119" i="1"/>
  <c r="BD119" i="1"/>
  <c r="AP119" i="1"/>
  <c r="AQ119" i="1"/>
  <c r="AR119" i="1"/>
  <c r="AS119" i="1"/>
  <c r="AT119" i="1"/>
  <c r="AU119" i="1"/>
  <c r="AV119" i="1"/>
  <c r="AW119" i="1"/>
  <c r="AX119" i="1"/>
  <c r="AY119" i="1"/>
  <c r="AZ119" i="1"/>
  <c r="BA119" i="1"/>
  <c r="BE119" i="1"/>
  <c r="BF119" i="1"/>
  <c r="BH119" i="1"/>
  <c r="M119" i="1"/>
  <c r="O119" i="1"/>
  <c r="BC78" i="1"/>
  <c r="BD78" i="1"/>
  <c r="AP78" i="1"/>
  <c r="AQ78" i="1"/>
  <c r="AR78" i="1"/>
  <c r="AS78" i="1"/>
  <c r="AU78" i="1"/>
  <c r="AV78" i="1"/>
  <c r="AW78" i="1"/>
  <c r="AX78" i="1"/>
  <c r="AY78" i="1"/>
  <c r="AZ78" i="1"/>
  <c r="BA78" i="1"/>
  <c r="BE78" i="1"/>
  <c r="BF78" i="1"/>
  <c r="BH78" i="1"/>
  <c r="M78" i="1"/>
  <c r="O78" i="1"/>
  <c r="AP160" i="1"/>
  <c r="AQ160" i="1"/>
  <c r="AR160" i="1"/>
  <c r="AS160" i="1"/>
  <c r="AT160" i="1"/>
  <c r="AU160" i="1"/>
  <c r="AV160" i="1"/>
  <c r="AW160" i="1"/>
  <c r="AX160" i="1"/>
  <c r="AY160" i="1"/>
  <c r="AZ160" i="1"/>
  <c r="BA160" i="1"/>
  <c r="BE160" i="1"/>
  <c r="BF160" i="1"/>
  <c r="BH160" i="1"/>
  <c r="M160" i="1"/>
  <c r="O160" i="1"/>
  <c r="BC152" i="1"/>
  <c r="BD152" i="1"/>
  <c r="AP152" i="1"/>
  <c r="AQ152" i="1"/>
  <c r="AR152" i="1"/>
  <c r="AS152" i="1"/>
  <c r="AT152" i="1"/>
  <c r="AU152" i="1"/>
  <c r="AV152" i="1"/>
  <c r="AW152" i="1"/>
  <c r="AX152" i="1"/>
  <c r="AY152" i="1"/>
  <c r="AZ152" i="1"/>
  <c r="BA152" i="1"/>
  <c r="BE152" i="1"/>
  <c r="BF152" i="1"/>
  <c r="BH152" i="1"/>
  <c r="M152" i="1"/>
  <c r="O152" i="1"/>
  <c r="BC41" i="1"/>
  <c r="BD41" i="1"/>
  <c r="AP41" i="1"/>
  <c r="AQ41" i="1"/>
  <c r="AR41" i="1"/>
  <c r="AS41" i="1"/>
  <c r="AV41" i="1"/>
  <c r="AW41" i="1"/>
  <c r="AX41" i="1"/>
  <c r="AY41" i="1"/>
  <c r="AZ41" i="1"/>
  <c r="BA41" i="1"/>
  <c r="BE41" i="1"/>
  <c r="BF41" i="1"/>
  <c r="BH41" i="1"/>
  <c r="M41" i="1"/>
  <c r="O41" i="1"/>
  <c r="AP77" i="1"/>
  <c r="AQ77" i="1"/>
  <c r="AR77" i="1"/>
  <c r="AS77" i="1"/>
  <c r="AT77" i="1"/>
  <c r="AU77" i="1"/>
  <c r="AV77" i="1"/>
  <c r="AW77" i="1"/>
  <c r="AX77" i="1"/>
  <c r="AY77" i="1"/>
  <c r="AZ77" i="1"/>
  <c r="BA77" i="1"/>
  <c r="BE77" i="1"/>
  <c r="BF77" i="1"/>
  <c r="BH77" i="1"/>
  <c r="M77" i="1"/>
  <c r="O77" i="1"/>
  <c r="BC277" i="1"/>
  <c r="BD277" i="1"/>
  <c r="AP277" i="1"/>
  <c r="AQ277" i="1"/>
  <c r="AR277" i="1"/>
  <c r="AS277" i="1"/>
  <c r="AT277" i="1"/>
  <c r="AU277" i="1"/>
  <c r="AV277" i="1"/>
  <c r="AW277" i="1"/>
  <c r="AX277" i="1"/>
  <c r="AY277" i="1"/>
  <c r="AZ277" i="1"/>
  <c r="BA277" i="1"/>
  <c r="BE277" i="1"/>
  <c r="BF277" i="1"/>
  <c r="BH277" i="1"/>
  <c r="M277" i="1"/>
  <c r="O277" i="1"/>
  <c r="BC25" i="1"/>
  <c r="BD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E25" i="1"/>
  <c r="BF25" i="1"/>
  <c r="BH25" i="1"/>
  <c r="M25" i="1"/>
  <c r="O25" i="1"/>
  <c r="BC102" i="1"/>
  <c r="BD102" i="1"/>
  <c r="AP102" i="1"/>
  <c r="AQ102" i="1"/>
  <c r="AR102" i="1"/>
  <c r="AT102" i="1"/>
  <c r="AU102" i="1"/>
  <c r="AV102" i="1"/>
  <c r="AW102" i="1"/>
  <c r="AX102" i="1"/>
  <c r="AY102" i="1"/>
  <c r="AZ102" i="1"/>
  <c r="BA102" i="1"/>
  <c r="BE102" i="1"/>
  <c r="BF102" i="1"/>
  <c r="BH102" i="1"/>
  <c r="M102" i="1"/>
  <c r="O102" i="1"/>
  <c r="BC213" i="1"/>
  <c r="BD213" i="1"/>
  <c r="AP213" i="1"/>
  <c r="AQ213" i="1"/>
  <c r="AR213" i="1"/>
  <c r="AS213" i="1"/>
  <c r="AT213" i="1"/>
  <c r="AU213" i="1"/>
  <c r="AV213" i="1"/>
  <c r="AW213" i="1"/>
  <c r="AX213" i="1"/>
  <c r="AY213" i="1"/>
  <c r="AZ213" i="1"/>
  <c r="BA213" i="1"/>
  <c r="BE213" i="1"/>
  <c r="BF213" i="1"/>
  <c r="BH213" i="1"/>
  <c r="M213" i="1"/>
  <c r="O213" i="1"/>
  <c r="AP103" i="1"/>
  <c r="AQ103" i="1"/>
  <c r="AR103" i="1"/>
  <c r="AS103" i="1"/>
  <c r="AT103" i="1"/>
  <c r="AU103" i="1"/>
  <c r="AV103" i="1"/>
  <c r="AW103" i="1"/>
  <c r="AX103" i="1"/>
  <c r="AY103" i="1"/>
  <c r="AZ103" i="1"/>
  <c r="BA103" i="1"/>
  <c r="BE103" i="1"/>
  <c r="BF103" i="1"/>
  <c r="BH103" i="1"/>
  <c r="M103" i="1"/>
  <c r="O103" i="1"/>
  <c r="AP232" i="1"/>
  <c r="AQ232" i="1"/>
  <c r="AR232" i="1"/>
  <c r="AS232" i="1"/>
  <c r="AT232" i="1"/>
  <c r="AU232" i="1"/>
  <c r="AV232" i="1"/>
  <c r="AW232" i="1"/>
  <c r="AX232" i="1"/>
  <c r="AY232" i="1"/>
  <c r="AZ232" i="1"/>
  <c r="BA232" i="1"/>
  <c r="BE232" i="1"/>
  <c r="BF232" i="1"/>
  <c r="BH232" i="1"/>
  <c r="M232" i="1"/>
  <c r="O232" i="1"/>
  <c r="AP49" i="1"/>
  <c r="AQ49" i="1"/>
  <c r="AR49" i="1"/>
  <c r="AS49" i="1"/>
  <c r="AT49" i="1"/>
  <c r="AU49" i="1"/>
  <c r="AV49" i="1"/>
  <c r="AW49" i="1"/>
  <c r="AX49" i="1"/>
  <c r="AY49" i="1"/>
  <c r="AZ49" i="1"/>
  <c r="BA49" i="1"/>
  <c r="BE49" i="1"/>
  <c r="BF49" i="1"/>
  <c r="BH49" i="1"/>
  <c r="M49" i="1"/>
  <c r="O49" i="1"/>
  <c r="AP126" i="1"/>
  <c r="AQ126" i="1"/>
  <c r="AR126" i="1"/>
  <c r="AS126" i="1"/>
  <c r="AT126" i="1"/>
  <c r="AU126" i="1"/>
  <c r="AV126" i="1"/>
  <c r="AW126" i="1"/>
  <c r="AX126" i="1"/>
  <c r="AY126" i="1"/>
  <c r="AZ126" i="1"/>
  <c r="BA126" i="1"/>
  <c r="BE126" i="1"/>
  <c r="BF126" i="1"/>
  <c r="BH126" i="1"/>
  <c r="M126" i="1"/>
  <c r="O126" i="1"/>
  <c r="AP47" i="1"/>
  <c r="AQ47" i="1"/>
  <c r="AR47" i="1"/>
  <c r="AS47" i="1"/>
  <c r="AT47" i="1"/>
  <c r="AU47" i="1"/>
  <c r="AV47" i="1"/>
  <c r="AW47" i="1"/>
  <c r="AX47" i="1"/>
  <c r="AY47" i="1"/>
  <c r="AZ47" i="1"/>
  <c r="BA47" i="1"/>
  <c r="BE47" i="1"/>
  <c r="BF47" i="1"/>
  <c r="BH47" i="1"/>
  <c r="M47" i="1"/>
  <c r="O47" i="1"/>
  <c r="AP185" i="1"/>
  <c r="AQ185" i="1"/>
  <c r="AR185" i="1"/>
  <c r="AS185" i="1"/>
  <c r="AT185" i="1"/>
  <c r="AU185" i="1"/>
  <c r="AV185" i="1"/>
  <c r="AW185" i="1"/>
  <c r="AX185" i="1"/>
  <c r="AY185" i="1"/>
  <c r="AZ185" i="1"/>
  <c r="BA185" i="1"/>
  <c r="BE185" i="1"/>
  <c r="BF185" i="1"/>
  <c r="BH185" i="1"/>
  <c r="M185" i="1"/>
  <c r="O185" i="1"/>
  <c r="AV85" i="1"/>
  <c r="AW85" i="1"/>
  <c r="AX85" i="1"/>
  <c r="AY85" i="1"/>
  <c r="AZ85" i="1"/>
  <c r="BA85" i="1"/>
  <c r="BE85" i="1"/>
  <c r="BF85" i="1"/>
  <c r="BH85" i="1"/>
  <c r="M85" i="1"/>
  <c r="O85" i="1"/>
  <c r="AP40" i="1"/>
  <c r="AQ40" i="1"/>
  <c r="AR40" i="1"/>
  <c r="AS40" i="1"/>
  <c r="AT40" i="1"/>
  <c r="AU40" i="1"/>
  <c r="AV40" i="1"/>
  <c r="AW40" i="1"/>
  <c r="AX40" i="1"/>
  <c r="AY40" i="1"/>
  <c r="AZ40" i="1"/>
  <c r="BA40" i="1"/>
  <c r="BE40" i="1"/>
  <c r="BF40" i="1"/>
  <c r="BH40" i="1"/>
  <c r="M40" i="1"/>
  <c r="O40" i="1"/>
  <c r="AP42" i="1"/>
  <c r="AQ42" i="1"/>
  <c r="AR42" i="1"/>
  <c r="AS42" i="1"/>
  <c r="AT42" i="1"/>
  <c r="AU42" i="1"/>
  <c r="AV42" i="1"/>
  <c r="AW42" i="1"/>
  <c r="AX42" i="1"/>
  <c r="AY42" i="1"/>
  <c r="AZ42" i="1"/>
  <c r="BA42" i="1"/>
  <c r="BE42" i="1"/>
  <c r="BF42" i="1"/>
  <c r="BH42" i="1"/>
  <c r="M42" i="1"/>
  <c r="O42" i="1"/>
  <c r="AP59" i="1"/>
  <c r="AQ59" i="1"/>
  <c r="AR59" i="1"/>
  <c r="AS59" i="1"/>
  <c r="AT59" i="1"/>
  <c r="AU59" i="1"/>
  <c r="AV59" i="1"/>
  <c r="AW59" i="1"/>
  <c r="AX59" i="1"/>
  <c r="AY59" i="1"/>
  <c r="AZ59" i="1"/>
  <c r="BA59" i="1"/>
  <c r="BE59" i="1"/>
  <c r="BF59" i="1"/>
  <c r="BH59" i="1"/>
  <c r="M59" i="1"/>
  <c r="O59" i="1"/>
  <c r="AV64" i="1"/>
  <c r="AW64" i="1"/>
  <c r="AX64" i="1"/>
  <c r="AY64" i="1"/>
  <c r="AZ64" i="1"/>
  <c r="BA64" i="1"/>
  <c r="BE64" i="1"/>
  <c r="BF64" i="1"/>
  <c r="BH64" i="1"/>
  <c r="M64" i="1"/>
  <c r="O64" i="1"/>
  <c r="AP65" i="1"/>
  <c r="AQ65" i="1"/>
  <c r="AR65" i="1"/>
  <c r="AS65" i="1"/>
  <c r="AT65" i="1"/>
  <c r="AU65" i="1"/>
  <c r="AV65" i="1"/>
  <c r="AW65" i="1"/>
  <c r="AX65" i="1"/>
  <c r="AY65" i="1"/>
  <c r="AZ65" i="1"/>
  <c r="BA65" i="1"/>
  <c r="BE65" i="1"/>
  <c r="BF65" i="1"/>
  <c r="BH65" i="1"/>
  <c r="M65" i="1"/>
  <c r="O65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E109" i="1"/>
  <c r="BF109" i="1"/>
  <c r="BH109" i="1"/>
  <c r="M109" i="1"/>
  <c r="O109" i="1"/>
  <c r="AV179" i="1"/>
  <c r="AW179" i="1"/>
  <c r="AX179" i="1"/>
  <c r="AY179" i="1"/>
  <c r="AZ179" i="1"/>
  <c r="BA179" i="1"/>
  <c r="BE179" i="1"/>
  <c r="BF179" i="1"/>
  <c r="BH179" i="1"/>
  <c r="M179" i="1"/>
  <c r="O179" i="1"/>
  <c r="AP190" i="1"/>
  <c r="AQ190" i="1"/>
  <c r="AR190" i="1"/>
  <c r="AS190" i="1"/>
  <c r="AT190" i="1"/>
  <c r="AU190" i="1"/>
  <c r="AV190" i="1"/>
  <c r="AW190" i="1"/>
  <c r="AX190" i="1"/>
  <c r="AY190" i="1"/>
  <c r="AZ190" i="1"/>
  <c r="BA190" i="1"/>
  <c r="BE190" i="1"/>
  <c r="BF190" i="1"/>
  <c r="BH190" i="1"/>
  <c r="M190" i="1"/>
  <c r="O190" i="1"/>
  <c r="AP193" i="1"/>
  <c r="AQ193" i="1"/>
  <c r="AR193" i="1"/>
  <c r="AS193" i="1"/>
  <c r="AT193" i="1"/>
  <c r="AU193" i="1"/>
  <c r="AV193" i="1"/>
  <c r="AW193" i="1"/>
  <c r="AX193" i="1"/>
  <c r="AY193" i="1"/>
  <c r="AZ193" i="1"/>
  <c r="BA193" i="1"/>
  <c r="BE193" i="1"/>
  <c r="BF193" i="1"/>
  <c r="BH193" i="1"/>
  <c r="M193" i="1"/>
  <c r="O193" i="1"/>
  <c r="AV214" i="1"/>
  <c r="AW214" i="1"/>
  <c r="AX214" i="1"/>
  <c r="AY214" i="1"/>
  <c r="AZ214" i="1"/>
  <c r="BA214" i="1"/>
  <c r="BE214" i="1"/>
  <c r="BF214" i="1"/>
  <c r="BH214" i="1"/>
  <c r="M214" i="1"/>
  <c r="O214" i="1"/>
  <c r="AP223" i="1"/>
  <c r="AQ223" i="1"/>
  <c r="AR223" i="1"/>
  <c r="AS223" i="1"/>
  <c r="AT223" i="1"/>
  <c r="AU223" i="1"/>
  <c r="AV223" i="1"/>
  <c r="AW223" i="1"/>
  <c r="AX223" i="1"/>
  <c r="AY223" i="1"/>
  <c r="AZ223" i="1"/>
  <c r="BA223" i="1"/>
  <c r="BE223" i="1"/>
  <c r="BF223" i="1"/>
  <c r="BH223" i="1"/>
  <c r="M223" i="1"/>
  <c r="O223" i="1"/>
  <c r="AP236" i="1"/>
  <c r="AQ236" i="1"/>
  <c r="AR236" i="1"/>
  <c r="AS236" i="1"/>
  <c r="AT236" i="1"/>
  <c r="AU236" i="1"/>
  <c r="AV236" i="1"/>
  <c r="AW236" i="1"/>
  <c r="AX236" i="1"/>
  <c r="AY236" i="1"/>
  <c r="AZ236" i="1"/>
  <c r="BA236" i="1"/>
  <c r="BE236" i="1"/>
  <c r="BF236" i="1"/>
  <c r="BH236" i="1"/>
  <c r="M236" i="1"/>
  <c r="O236" i="1"/>
  <c r="AP240" i="1"/>
  <c r="AQ240" i="1"/>
  <c r="AR240" i="1"/>
  <c r="AS240" i="1"/>
  <c r="AT240" i="1"/>
  <c r="AU240" i="1"/>
  <c r="AV240" i="1"/>
  <c r="AW240" i="1"/>
  <c r="AX240" i="1"/>
  <c r="AY240" i="1"/>
  <c r="AZ240" i="1"/>
  <c r="BA240" i="1"/>
  <c r="BE240" i="1"/>
  <c r="BF240" i="1"/>
  <c r="BH240" i="1"/>
  <c r="M240" i="1"/>
  <c r="O240" i="1"/>
  <c r="AP258" i="1"/>
  <c r="AQ258" i="1"/>
  <c r="AR258" i="1"/>
  <c r="AS258" i="1"/>
  <c r="AT258" i="1"/>
  <c r="AU258" i="1"/>
  <c r="AV258" i="1"/>
  <c r="AW258" i="1"/>
  <c r="AX258" i="1"/>
  <c r="AY258" i="1"/>
  <c r="AZ258" i="1"/>
  <c r="BA258" i="1"/>
  <c r="BE258" i="1"/>
  <c r="BF258" i="1"/>
  <c r="BH258" i="1"/>
  <c r="M258" i="1"/>
  <c r="O258" i="1"/>
  <c r="AV289" i="1"/>
  <c r="AW289" i="1"/>
  <c r="AX289" i="1"/>
  <c r="AY289" i="1"/>
  <c r="AZ289" i="1"/>
  <c r="BA289" i="1"/>
  <c r="BE289" i="1"/>
  <c r="BF289" i="1"/>
  <c r="BH289" i="1"/>
  <c r="M289" i="1"/>
  <c r="O289" i="1"/>
  <c r="AV23" i="1"/>
  <c r="AW23" i="1"/>
  <c r="AX23" i="1"/>
  <c r="AY23" i="1"/>
  <c r="AZ23" i="1"/>
  <c r="BA23" i="1"/>
  <c r="BE23" i="1"/>
  <c r="BF23" i="1"/>
  <c r="BH23" i="1"/>
  <c r="M23" i="1"/>
  <c r="O23" i="1"/>
  <c r="AV261" i="1"/>
  <c r="AW261" i="1"/>
  <c r="AX261" i="1"/>
  <c r="AY261" i="1"/>
  <c r="AZ261" i="1"/>
  <c r="BA261" i="1"/>
  <c r="BE261" i="1"/>
  <c r="BF261" i="1"/>
  <c r="BH261" i="1"/>
  <c r="M261" i="1"/>
  <c r="O261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E46" i="1"/>
  <c r="BF46" i="1"/>
  <c r="BH46" i="1"/>
  <c r="M46" i="1"/>
  <c r="O46" i="1"/>
  <c r="AP169" i="1"/>
  <c r="AQ169" i="1"/>
  <c r="AR169" i="1"/>
  <c r="AS169" i="1"/>
  <c r="AT169" i="1"/>
  <c r="AU169" i="1"/>
  <c r="AV169" i="1"/>
  <c r="AW169" i="1"/>
  <c r="AX169" i="1"/>
  <c r="AY169" i="1"/>
  <c r="AZ169" i="1"/>
  <c r="BA169" i="1"/>
  <c r="BE169" i="1"/>
  <c r="BF169" i="1"/>
  <c r="BH169" i="1"/>
  <c r="M169" i="1"/>
  <c r="O169" i="1"/>
  <c r="AP45" i="1"/>
  <c r="AQ45" i="1"/>
  <c r="AR45" i="1"/>
  <c r="AS45" i="1"/>
  <c r="AT45" i="1"/>
  <c r="AU45" i="1"/>
  <c r="AV45" i="1"/>
  <c r="AW45" i="1"/>
  <c r="AX45" i="1"/>
  <c r="AY45" i="1"/>
  <c r="AZ45" i="1"/>
  <c r="BA45" i="1"/>
  <c r="BE45" i="1"/>
  <c r="BF45" i="1"/>
  <c r="BH45" i="1"/>
  <c r="M45" i="1"/>
  <c r="O45" i="1"/>
  <c r="AP163" i="1"/>
  <c r="AQ163" i="1"/>
  <c r="AR163" i="1"/>
  <c r="AS163" i="1"/>
  <c r="AT163" i="1"/>
  <c r="AU163" i="1"/>
  <c r="AV163" i="1"/>
  <c r="AW163" i="1"/>
  <c r="AX163" i="1"/>
  <c r="AY163" i="1"/>
  <c r="AZ163" i="1"/>
  <c r="BA163" i="1"/>
  <c r="BE163" i="1"/>
  <c r="BF163" i="1"/>
  <c r="BH163" i="1"/>
  <c r="M163" i="1"/>
  <c r="O163" i="1"/>
  <c r="AP174" i="1"/>
  <c r="AQ174" i="1"/>
  <c r="AR174" i="1"/>
  <c r="AS174" i="1"/>
  <c r="AT174" i="1"/>
  <c r="AU174" i="1"/>
  <c r="AV174" i="1"/>
  <c r="AW174" i="1"/>
  <c r="AX174" i="1"/>
  <c r="AY174" i="1"/>
  <c r="AZ174" i="1"/>
  <c r="BA174" i="1"/>
  <c r="BE174" i="1"/>
  <c r="BF174" i="1"/>
  <c r="BH174" i="1"/>
  <c r="M174" i="1"/>
  <c r="O174" i="1"/>
  <c r="AP215" i="1"/>
  <c r="AQ215" i="1"/>
  <c r="AR215" i="1"/>
  <c r="AS215" i="1"/>
  <c r="AT215" i="1"/>
  <c r="AU215" i="1"/>
  <c r="AV215" i="1"/>
  <c r="AW215" i="1"/>
  <c r="AX215" i="1"/>
  <c r="AY215" i="1"/>
  <c r="AZ215" i="1"/>
  <c r="BA215" i="1"/>
  <c r="BE215" i="1"/>
  <c r="BF215" i="1"/>
  <c r="BH215" i="1"/>
  <c r="M215" i="1"/>
  <c r="O215" i="1"/>
  <c r="AP256" i="1"/>
  <c r="AQ256" i="1"/>
  <c r="AR256" i="1"/>
  <c r="AS256" i="1"/>
  <c r="AT256" i="1"/>
  <c r="AU256" i="1"/>
  <c r="AV256" i="1"/>
  <c r="AW256" i="1"/>
  <c r="AX256" i="1"/>
  <c r="AY256" i="1"/>
  <c r="AZ256" i="1"/>
  <c r="BA256" i="1"/>
  <c r="BE256" i="1"/>
  <c r="BF256" i="1"/>
  <c r="BH256" i="1"/>
  <c r="M256" i="1"/>
  <c r="O256" i="1"/>
  <c r="BC192" i="1"/>
  <c r="BD192" i="1"/>
  <c r="AP192" i="1"/>
  <c r="AQ192" i="1"/>
  <c r="AR192" i="1"/>
  <c r="AS192" i="1"/>
  <c r="AT192" i="1"/>
  <c r="AU192" i="1"/>
  <c r="AV192" i="1"/>
  <c r="AW192" i="1"/>
  <c r="AX192" i="1"/>
  <c r="AY192" i="1"/>
  <c r="AZ192" i="1"/>
  <c r="BA192" i="1"/>
  <c r="BE192" i="1"/>
  <c r="BF192" i="1"/>
  <c r="BH192" i="1"/>
  <c r="M192" i="1"/>
  <c r="O192" i="1"/>
  <c r="BC229" i="1"/>
  <c r="BD229" i="1"/>
  <c r="AP229" i="1"/>
  <c r="AQ229" i="1"/>
  <c r="AR229" i="1"/>
  <c r="AT229" i="1"/>
  <c r="AV229" i="1"/>
  <c r="AW229" i="1"/>
  <c r="AX229" i="1"/>
  <c r="AY229" i="1"/>
  <c r="AZ229" i="1"/>
  <c r="BA229" i="1"/>
  <c r="BE229" i="1"/>
  <c r="BF229" i="1"/>
  <c r="BH229" i="1"/>
  <c r="M229" i="1"/>
  <c r="O229" i="1"/>
  <c r="AP278" i="1"/>
  <c r="AQ278" i="1"/>
  <c r="AT278" i="1"/>
  <c r="AU278" i="1"/>
  <c r="AV278" i="1"/>
  <c r="AW278" i="1"/>
  <c r="AX278" i="1"/>
  <c r="AY278" i="1"/>
  <c r="AZ278" i="1"/>
  <c r="BA278" i="1"/>
  <c r="BE278" i="1"/>
  <c r="BF278" i="1"/>
  <c r="BH278" i="1"/>
  <c r="M278" i="1"/>
  <c r="O278" i="1"/>
  <c r="BC208" i="1"/>
  <c r="BD208" i="1"/>
  <c r="AP208" i="1"/>
  <c r="AQ208" i="1"/>
  <c r="AR208" i="1"/>
  <c r="AS208" i="1"/>
  <c r="AT208" i="1"/>
  <c r="AU208" i="1"/>
  <c r="AV208" i="1"/>
  <c r="AW208" i="1"/>
  <c r="AX208" i="1"/>
  <c r="AY208" i="1"/>
  <c r="AZ208" i="1"/>
  <c r="BA208" i="1"/>
  <c r="BE208" i="1"/>
  <c r="BF208" i="1"/>
  <c r="BH208" i="1"/>
  <c r="M208" i="1"/>
  <c r="O208" i="1"/>
  <c r="BC165" i="1"/>
  <c r="BD165" i="1"/>
  <c r="AP165" i="1"/>
  <c r="AQ165" i="1"/>
  <c r="AT165" i="1"/>
  <c r="AU165" i="1"/>
  <c r="AV165" i="1"/>
  <c r="AW165" i="1"/>
  <c r="AX165" i="1"/>
  <c r="AY165" i="1"/>
  <c r="AZ165" i="1"/>
  <c r="BA165" i="1"/>
  <c r="BE165" i="1"/>
  <c r="BF165" i="1"/>
  <c r="BH165" i="1"/>
  <c r="M165" i="1"/>
  <c r="O165" i="1"/>
  <c r="BC90" i="1"/>
  <c r="BD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E90" i="1"/>
  <c r="BF90" i="1"/>
  <c r="BH90" i="1"/>
  <c r="M90" i="1"/>
  <c r="O90" i="1"/>
  <c r="BC135" i="1"/>
  <c r="BD135" i="1"/>
  <c r="AP135" i="1"/>
  <c r="AQ135" i="1"/>
  <c r="AS135" i="1"/>
  <c r="AT135" i="1"/>
  <c r="AU135" i="1"/>
  <c r="AV135" i="1"/>
  <c r="AW135" i="1"/>
  <c r="AX135" i="1"/>
  <c r="AY135" i="1"/>
  <c r="AZ135" i="1"/>
  <c r="BA135" i="1"/>
  <c r="BE135" i="1"/>
  <c r="BF135" i="1"/>
  <c r="BH135" i="1"/>
  <c r="M135" i="1"/>
  <c r="O135" i="1"/>
  <c r="BC83" i="1"/>
  <c r="BD83" i="1"/>
  <c r="AP83" i="1"/>
  <c r="AQ83" i="1"/>
  <c r="AR83" i="1"/>
  <c r="AS83" i="1"/>
  <c r="AT83" i="1"/>
  <c r="AU83" i="1"/>
  <c r="AV83" i="1"/>
  <c r="AW83" i="1"/>
  <c r="AX83" i="1"/>
  <c r="AY83" i="1"/>
  <c r="AZ83" i="1"/>
  <c r="BA83" i="1"/>
  <c r="BE83" i="1"/>
  <c r="BF83" i="1"/>
  <c r="BH83" i="1"/>
  <c r="M83" i="1"/>
  <c r="O83" i="1"/>
  <c r="BC22" i="1"/>
  <c r="BD22" i="1"/>
  <c r="AP22" i="1"/>
  <c r="AQ22" i="1"/>
  <c r="AR22" i="1"/>
  <c r="AS22" i="1"/>
  <c r="AU22" i="1"/>
  <c r="AV22" i="1"/>
  <c r="AW22" i="1"/>
  <c r="AX22" i="1"/>
  <c r="AY22" i="1"/>
  <c r="AZ22" i="1"/>
  <c r="BA22" i="1"/>
  <c r="BE22" i="1"/>
  <c r="BF22" i="1"/>
  <c r="BH22" i="1"/>
  <c r="M22" i="1"/>
  <c r="O22" i="1"/>
  <c r="BC105" i="1"/>
  <c r="BD105" i="1"/>
  <c r="AP105" i="1"/>
  <c r="AQ105" i="1"/>
  <c r="AR105" i="1"/>
  <c r="AS105" i="1"/>
  <c r="AT105" i="1"/>
  <c r="AU105" i="1"/>
  <c r="AV105" i="1"/>
  <c r="AW105" i="1"/>
  <c r="AX105" i="1"/>
  <c r="AY105" i="1"/>
  <c r="AZ105" i="1"/>
  <c r="BA105" i="1"/>
  <c r="BE105" i="1"/>
  <c r="BF105" i="1"/>
  <c r="BH105" i="1"/>
  <c r="M105" i="1"/>
  <c r="O105" i="1"/>
  <c r="BC260" i="1"/>
  <c r="BD260" i="1"/>
  <c r="AP260" i="1"/>
  <c r="AQ260" i="1"/>
  <c r="AR260" i="1"/>
  <c r="AS260" i="1"/>
  <c r="AT260" i="1"/>
  <c r="AU260" i="1"/>
  <c r="AV260" i="1"/>
  <c r="AW260" i="1"/>
  <c r="AX260" i="1"/>
  <c r="AY260" i="1"/>
  <c r="AZ260" i="1"/>
  <c r="BA260" i="1"/>
  <c r="BE260" i="1"/>
  <c r="BF260" i="1"/>
  <c r="BH260" i="1"/>
  <c r="M260" i="1"/>
  <c r="O260" i="1"/>
  <c r="BC73" i="1"/>
  <c r="BD73" i="1"/>
  <c r="AP73" i="1"/>
  <c r="AQ73" i="1"/>
  <c r="AR73" i="1"/>
  <c r="AS73" i="1"/>
  <c r="AT73" i="1"/>
  <c r="AU73" i="1"/>
  <c r="AV73" i="1"/>
  <c r="AW73" i="1"/>
  <c r="AX73" i="1"/>
  <c r="AY73" i="1"/>
  <c r="AZ73" i="1"/>
  <c r="BA73" i="1"/>
  <c r="BE73" i="1"/>
  <c r="BF73" i="1"/>
  <c r="BH73" i="1"/>
  <c r="M73" i="1"/>
  <c r="O73" i="1"/>
  <c r="BC225" i="1"/>
  <c r="BD225" i="1"/>
  <c r="AP225" i="1"/>
  <c r="AQ225" i="1"/>
  <c r="AR225" i="1"/>
  <c r="AS225" i="1"/>
  <c r="AT225" i="1"/>
  <c r="AU225" i="1"/>
  <c r="AV225" i="1"/>
  <c r="AW225" i="1"/>
  <c r="AX225" i="1"/>
  <c r="AY225" i="1"/>
  <c r="AZ225" i="1"/>
  <c r="BA225" i="1"/>
  <c r="BE225" i="1"/>
  <c r="BF225" i="1"/>
  <c r="BH225" i="1"/>
  <c r="M225" i="1"/>
  <c r="O225" i="1"/>
  <c r="BC11" i="1"/>
  <c r="BD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E11" i="1"/>
  <c r="BF11" i="1"/>
  <c r="BH11" i="1"/>
  <c r="M11" i="1"/>
  <c r="O11" i="1"/>
  <c r="BC266" i="1"/>
  <c r="BD266" i="1"/>
  <c r="AP266" i="1"/>
  <c r="AQ266" i="1"/>
  <c r="AR266" i="1"/>
  <c r="AS266" i="1"/>
  <c r="AT266" i="1"/>
  <c r="AU266" i="1"/>
  <c r="AV266" i="1"/>
  <c r="AW266" i="1"/>
  <c r="AX266" i="1"/>
  <c r="AY266" i="1"/>
  <c r="AZ266" i="1"/>
  <c r="BA266" i="1"/>
  <c r="BE266" i="1"/>
  <c r="BF266" i="1"/>
  <c r="BH266" i="1"/>
  <c r="M266" i="1"/>
  <c r="O266" i="1"/>
  <c r="BC177" i="1"/>
  <c r="BD177" i="1"/>
  <c r="AP177" i="1"/>
  <c r="AQ177" i="1"/>
  <c r="AR177" i="1"/>
  <c r="AS177" i="1"/>
  <c r="AT177" i="1"/>
  <c r="AU177" i="1"/>
  <c r="AV177" i="1"/>
  <c r="AW177" i="1"/>
  <c r="AX177" i="1"/>
  <c r="AY177" i="1"/>
  <c r="AZ177" i="1"/>
  <c r="BA177" i="1"/>
  <c r="BE177" i="1"/>
  <c r="BF177" i="1"/>
  <c r="BH177" i="1"/>
  <c r="M177" i="1"/>
  <c r="O177" i="1"/>
  <c r="BC84" i="1"/>
  <c r="BD84" i="1"/>
  <c r="AP84" i="1"/>
  <c r="AQ84" i="1"/>
  <c r="AT84" i="1"/>
  <c r="AU84" i="1"/>
  <c r="AV84" i="1"/>
  <c r="AW84" i="1"/>
  <c r="AX84" i="1"/>
  <c r="AY84" i="1"/>
  <c r="AZ84" i="1"/>
  <c r="BA84" i="1"/>
  <c r="BE84" i="1"/>
  <c r="BF84" i="1"/>
  <c r="BH84" i="1"/>
  <c r="M84" i="1"/>
  <c r="O84" i="1"/>
  <c r="BC248" i="1"/>
  <c r="BD248" i="1"/>
  <c r="AP248" i="1"/>
  <c r="AQ248" i="1"/>
  <c r="AR248" i="1"/>
  <c r="AS248" i="1"/>
  <c r="AU248" i="1"/>
  <c r="AV248" i="1"/>
  <c r="AW248" i="1"/>
  <c r="AX248" i="1"/>
  <c r="AY248" i="1"/>
  <c r="AZ248" i="1"/>
  <c r="BA248" i="1"/>
  <c r="BE248" i="1"/>
  <c r="BF248" i="1"/>
  <c r="BH248" i="1"/>
  <c r="M248" i="1"/>
  <c r="O248" i="1"/>
  <c r="BC110" i="1"/>
  <c r="BD110" i="1"/>
  <c r="AP110" i="1"/>
  <c r="AQ110" i="1"/>
  <c r="AS110" i="1"/>
  <c r="AU110" i="1"/>
  <c r="AV110" i="1"/>
  <c r="AW110" i="1"/>
  <c r="AX110" i="1"/>
  <c r="AY110" i="1"/>
  <c r="AZ110" i="1"/>
  <c r="BA110" i="1"/>
  <c r="BE110" i="1"/>
  <c r="BF110" i="1"/>
  <c r="BH110" i="1"/>
  <c r="M110" i="1"/>
  <c r="O110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E26" i="1"/>
  <c r="BF26" i="1"/>
  <c r="BH26" i="1"/>
  <c r="M26" i="1"/>
  <c r="O26" i="1"/>
  <c r="BC2" i="1"/>
  <c r="BD2" i="1"/>
  <c r="AP2" i="1"/>
  <c r="AQ2" i="1"/>
  <c r="AR2" i="1"/>
  <c r="AS2" i="1"/>
  <c r="AT2" i="1"/>
  <c r="AU2" i="1"/>
  <c r="AV2" i="1"/>
  <c r="AW2" i="1"/>
  <c r="AX2" i="1"/>
  <c r="AY2" i="1"/>
  <c r="AZ2" i="1"/>
  <c r="BA2" i="1"/>
  <c r="BE2" i="1"/>
  <c r="BF2" i="1"/>
  <c r="BH2" i="1"/>
  <c r="M2" i="1"/>
  <c r="O2" i="1"/>
  <c r="BC53" i="1"/>
  <c r="BD53" i="1"/>
  <c r="AP53" i="1"/>
  <c r="AQ53" i="1"/>
  <c r="AR53" i="1"/>
  <c r="AS53" i="1"/>
  <c r="AT53" i="1"/>
  <c r="AU53" i="1"/>
  <c r="AV53" i="1"/>
  <c r="AW53" i="1"/>
  <c r="AX53" i="1"/>
  <c r="AY53" i="1"/>
  <c r="AZ53" i="1"/>
  <c r="BA53" i="1"/>
  <c r="BE53" i="1"/>
  <c r="BF53" i="1"/>
  <c r="BH53" i="1"/>
  <c r="M53" i="1"/>
  <c r="O53" i="1"/>
  <c r="BC35" i="1"/>
  <c r="BD35" i="1"/>
  <c r="AP35" i="1"/>
  <c r="AQ35" i="1"/>
  <c r="AR35" i="1"/>
  <c r="AS35" i="1"/>
  <c r="AT35" i="1"/>
  <c r="AU35" i="1"/>
  <c r="AV35" i="1"/>
  <c r="AW35" i="1"/>
  <c r="AX35" i="1"/>
  <c r="AY35" i="1"/>
  <c r="AZ35" i="1"/>
  <c r="BA35" i="1"/>
  <c r="BE35" i="1"/>
  <c r="BF35" i="1"/>
  <c r="BH35" i="1"/>
  <c r="M35" i="1"/>
  <c r="O35" i="1"/>
  <c r="AP148" i="1"/>
  <c r="AQ148" i="1"/>
  <c r="AR148" i="1"/>
  <c r="AS148" i="1"/>
  <c r="AV148" i="1"/>
  <c r="AW148" i="1"/>
  <c r="AX148" i="1"/>
  <c r="AY148" i="1"/>
  <c r="AZ148" i="1"/>
  <c r="BA148" i="1"/>
  <c r="BE148" i="1"/>
  <c r="BF148" i="1"/>
  <c r="BH148" i="1"/>
  <c r="M148" i="1"/>
  <c r="O148" i="1"/>
  <c r="BC265" i="1"/>
  <c r="BD265" i="1"/>
  <c r="AP265" i="1"/>
  <c r="AQ265" i="1"/>
  <c r="AR265" i="1"/>
  <c r="AS265" i="1"/>
  <c r="AT265" i="1"/>
  <c r="AU265" i="1"/>
  <c r="AV265" i="1"/>
  <c r="AW265" i="1"/>
  <c r="AX265" i="1"/>
  <c r="AY265" i="1"/>
  <c r="AZ265" i="1"/>
  <c r="BA265" i="1"/>
  <c r="BE265" i="1"/>
  <c r="BF265" i="1"/>
  <c r="BH265" i="1"/>
  <c r="M265" i="1"/>
  <c r="O265" i="1"/>
  <c r="AP67" i="1"/>
  <c r="AQ67" i="1"/>
  <c r="AR67" i="1"/>
  <c r="AS67" i="1"/>
  <c r="AT67" i="1"/>
  <c r="AU67" i="1"/>
  <c r="AV67" i="1"/>
  <c r="AW67" i="1"/>
  <c r="AX67" i="1"/>
  <c r="AY67" i="1"/>
  <c r="AZ67" i="1"/>
  <c r="BA67" i="1"/>
  <c r="BE67" i="1"/>
  <c r="BF67" i="1"/>
  <c r="BH67" i="1"/>
  <c r="M67" i="1"/>
  <c r="O67" i="1"/>
  <c r="BC218" i="1"/>
  <c r="BD218" i="1"/>
  <c r="AP218" i="1"/>
  <c r="AQ218" i="1"/>
  <c r="AR218" i="1"/>
  <c r="AS218" i="1"/>
  <c r="AT218" i="1"/>
  <c r="AU218" i="1"/>
  <c r="AV218" i="1"/>
  <c r="AW218" i="1"/>
  <c r="AX218" i="1"/>
  <c r="AY218" i="1"/>
  <c r="AZ218" i="1"/>
  <c r="BA218" i="1"/>
  <c r="BE218" i="1"/>
  <c r="BF218" i="1"/>
  <c r="BH218" i="1"/>
  <c r="M218" i="1"/>
  <c r="O218" i="1"/>
  <c r="BC141" i="1"/>
  <c r="BD141" i="1"/>
  <c r="AP141" i="1"/>
  <c r="AQ141" i="1"/>
  <c r="AR141" i="1"/>
  <c r="AS141" i="1"/>
  <c r="AT141" i="1"/>
  <c r="AU141" i="1"/>
  <c r="AV141" i="1"/>
  <c r="AW141" i="1"/>
  <c r="AX141" i="1"/>
  <c r="AY141" i="1"/>
  <c r="AZ141" i="1"/>
  <c r="BA141" i="1"/>
  <c r="BE141" i="1"/>
  <c r="BF141" i="1"/>
  <c r="BH141" i="1"/>
  <c r="M141" i="1"/>
  <c r="O141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E70" i="1"/>
  <c r="BF70" i="1"/>
  <c r="BH70" i="1"/>
  <c r="M70" i="1"/>
  <c r="O70" i="1"/>
  <c r="BC202" i="1"/>
  <c r="BD202" i="1"/>
  <c r="AP202" i="1"/>
  <c r="AQ202" i="1"/>
  <c r="AR202" i="1"/>
  <c r="AS202" i="1"/>
  <c r="AT202" i="1"/>
  <c r="AU202" i="1"/>
  <c r="AV202" i="1"/>
  <c r="AW202" i="1"/>
  <c r="AX202" i="1"/>
  <c r="AY202" i="1"/>
  <c r="AZ202" i="1"/>
  <c r="BA202" i="1"/>
  <c r="BE202" i="1"/>
  <c r="BF202" i="1"/>
  <c r="BH202" i="1"/>
  <c r="M202" i="1"/>
  <c r="O202" i="1"/>
  <c r="BC34" i="1"/>
  <c r="BD34" i="1"/>
  <c r="AP34" i="1"/>
  <c r="AQ34" i="1"/>
  <c r="AR34" i="1"/>
  <c r="AS34" i="1"/>
  <c r="AU34" i="1"/>
  <c r="AV34" i="1"/>
  <c r="AW34" i="1"/>
  <c r="AX34" i="1"/>
  <c r="AY34" i="1"/>
  <c r="AZ34" i="1"/>
  <c r="BA34" i="1"/>
  <c r="BE34" i="1"/>
  <c r="BF34" i="1"/>
  <c r="BH34" i="1"/>
  <c r="M34" i="1"/>
  <c r="O34" i="1"/>
  <c r="BC195" i="1"/>
  <c r="BD195" i="1"/>
  <c r="AV195" i="1"/>
  <c r="AW195" i="1"/>
  <c r="AX195" i="1"/>
  <c r="AY195" i="1"/>
  <c r="AZ195" i="1"/>
  <c r="BA195" i="1"/>
  <c r="BE195" i="1"/>
  <c r="BF195" i="1"/>
  <c r="BH195" i="1"/>
  <c r="M195" i="1"/>
  <c r="O195" i="1"/>
  <c r="AV66" i="1"/>
  <c r="AW66" i="1"/>
  <c r="AX66" i="1"/>
  <c r="AY66" i="1"/>
  <c r="AZ66" i="1"/>
  <c r="BA66" i="1"/>
  <c r="BE66" i="1"/>
  <c r="BF66" i="1"/>
  <c r="BH66" i="1"/>
  <c r="M66" i="1"/>
  <c r="O66" i="1"/>
  <c r="AP127" i="1"/>
  <c r="AQ127" i="1"/>
  <c r="AR127" i="1"/>
  <c r="AS127" i="1"/>
  <c r="AT127" i="1"/>
  <c r="AU127" i="1"/>
  <c r="AV127" i="1"/>
  <c r="AW127" i="1"/>
  <c r="AX127" i="1"/>
  <c r="AY127" i="1"/>
  <c r="AZ127" i="1"/>
  <c r="BA127" i="1"/>
  <c r="BE127" i="1"/>
  <c r="BF127" i="1"/>
  <c r="BH127" i="1"/>
  <c r="M127" i="1"/>
  <c r="O127" i="1"/>
  <c r="BC200" i="1"/>
  <c r="BD200" i="1"/>
  <c r="AP200" i="1"/>
  <c r="AQ200" i="1"/>
  <c r="AR200" i="1"/>
  <c r="AS200" i="1"/>
  <c r="AT200" i="1"/>
  <c r="AU200" i="1"/>
  <c r="AV200" i="1"/>
  <c r="AW200" i="1"/>
  <c r="AX200" i="1"/>
  <c r="AY200" i="1"/>
  <c r="AZ200" i="1"/>
  <c r="BA200" i="1"/>
  <c r="BE200" i="1"/>
  <c r="BF200" i="1"/>
  <c r="BH200" i="1"/>
  <c r="M200" i="1"/>
  <c r="O200" i="1"/>
  <c r="BC171" i="1"/>
  <c r="BD171" i="1"/>
  <c r="AP171" i="1"/>
  <c r="AQ171" i="1"/>
  <c r="AR171" i="1"/>
  <c r="AS171" i="1"/>
  <c r="AT171" i="1"/>
  <c r="AU171" i="1"/>
  <c r="AV171" i="1"/>
  <c r="AW171" i="1"/>
  <c r="AX171" i="1"/>
  <c r="AY171" i="1"/>
  <c r="AZ171" i="1"/>
  <c r="BA171" i="1"/>
  <c r="BE171" i="1"/>
  <c r="BF171" i="1"/>
  <c r="BH171" i="1"/>
  <c r="M171" i="1"/>
  <c r="O171" i="1"/>
  <c r="AP161" i="1"/>
  <c r="AQ161" i="1"/>
  <c r="AR161" i="1"/>
  <c r="AS161" i="1"/>
  <c r="AT161" i="1"/>
  <c r="AU161" i="1"/>
  <c r="AV161" i="1"/>
  <c r="AW161" i="1"/>
  <c r="AX161" i="1"/>
  <c r="AY161" i="1"/>
  <c r="AZ161" i="1"/>
  <c r="BA161" i="1"/>
  <c r="BE161" i="1"/>
  <c r="BF161" i="1"/>
  <c r="BH161" i="1"/>
  <c r="M161" i="1"/>
  <c r="O161" i="1"/>
  <c r="AP175" i="1"/>
  <c r="AQ175" i="1"/>
  <c r="AR175" i="1"/>
  <c r="AS175" i="1"/>
  <c r="AT175" i="1"/>
  <c r="AU175" i="1"/>
  <c r="AV175" i="1"/>
  <c r="AW175" i="1"/>
  <c r="AX175" i="1"/>
  <c r="AY175" i="1"/>
  <c r="AZ175" i="1"/>
  <c r="BA175" i="1"/>
  <c r="BE175" i="1"/>
  <c r="BF175" i="1"/>
  <c r="BH175" i="1"/>
  <c r="M175" i="1"/>
  <c r="O175" i="1"/>
  <c r="AP274" i="1"/>
  <c r="AQ274" i="1"/>
  <c r="AR274" i="1"/>
  <c r="AS274" i="1"/>
  <c r="AT274" i="1"/>
  <c r="AU274" i="1"/>
  <c r="AV274" i="1"/>
  <c r="AW274" i="1"/>
  <c r="AX274" i="1"/>
  <c r="AY274" i="1"/>
  <c r="AZ274" i="1"/>
  <c r="BA274" i="1"/>
  <c r="BE274" i="1"/>
  <c r="BF274" i="1"/>
  <c r="BH274" i="1"/>
  <c r="M274" i="1"/>
  <c r="O274" i="1"/>
  <c r="AP166" i="1"/>
  <c r="AQ166" i="1"/>
  <c r="AR166" i="1"/>
  <c r="AS166" i="1"/>
  <c r="AT166" i="1"/>
  <c r="AU166" i="1"/>
  <c r="AV166" i="1"/>
  <c r="AW166" i="1"/>
  <c r="AX166" i="1"/>
  <c r="AY166" i="1"/>
  <c r="AZ166" i="1"/>
  <c r="BA166" i="1"/>
  <c r="BE166" i="1"/>
  <c r="BF166" i="1"/>
  <c r="BH166" i="1"/>
  <c r="M166" i="1"/>
  <c r="O166" i="1"/>
  <c r="AP71" i="1"/>
  <c r="AQ71" i="1"/>
  <c r="AR71" i="1"/>
  <c r="AS71" i="1"/>
  <c r="AT71" i="1"/>
  <c r="AU71" i="1"/>
  <c r="AV71" i="1"/>
  <c r="AW71" i="1"/>
  <c r="AX71" i="1"/>
  <c r="AY71" i="1"/>
  <c r="AZ71" i="1"/>
  <c r="BA71" i="1"/>
  <c r="BE71" i="1"/>
  <c r="BF71" i="1"/>
  <c r="BH71" i="1"/>
  <c r="M71" i="1"/>
  <c r="O71" i="1"/>
  <c r="AP124" i="1"/>
  <c r="AQ124" i="1"/>
  <c r="AR124" i="1"/>
  <c r="AS124" i="1"/>
  <c r="AT124" i="1"/>
  <c r="AU124" i="1"/>
  <c r="AV124" i="1"/>
  <c r="AW124" i="1"/>
  <c r="AX124" i="1"/>
  <c r="AY124" i="1"/>
  <c r="AZ124" i="1"/>
  <c r="BA124" i="1"/>
  <c r="BE124" i="1"/>
  <c r="BF124" i="1"/>
  <c r="BH124" i="1"/>
  <c r="M124" i="1"/>
  <c r="O124" i="1"/>
  <c r="AP125" i="1"/>
  <c r="AQ125" i="1"/>
  <c r="AR125" i="1"/>
  <c r="AS125" i="1"/>
  <c r="AT125" i="1"/>
  <c r="AU125" i="1"/>
  <c r="AV125" i="1"/>
  <c r="AW125" i="1"/>
  <c r="AX125" i="1"/>
  <c r="AY125" i="1"/>
  <c r="AZ125" i="1"/>
  <c r="BA125" i="1"/>
  <c r="BE125" i="1"/>
  <c r="BF125" i="1"/>
  <c r="BH125" i="1"/>
  <c r="M125" i="1"/>
  <c r="O125" i="1"/>
  <c r="AP131" i="1"/>
  <c r="AQ131" i="1"/>
  <c r="AR131" i="1"/>
  <c r="AS131" i="1"/>
  <c r="AT131" i="1"/>
  <c r="AU131" i="1"/>
  <c r="AV131" i="1"/>
  <c r="AW131" i="1"/>
  <c r="AX131" i="1"/>
  <c r="AY131" i="1"/>
  <c r="AZ131" i="1"/>
  <c r="BA131" i="1"/>
  <c r="BE131" i="1"/>
  <c r="BF131" i="1"/>
  <c r="BH131" i="1"/>
  <c r="M131" i="1"/>
  <c r="O131" i="1"/>
  <c r="AP178" i="1"/>
  <c r="AQ178" i="1"/>
  <c r="AR178" i="1"/>
  <c r="AS178" i="1"/>
  <c r="AT178" i="1"/>
  <c r="AU178" i="1"/>
  <c r="AV178" i="1"/>
  <c r="AW178" i="1"/>
  <c r="AX178" i="1"/>
  <c r="AY178" i="1"/>
  <c r="AZ178" i="1"/>
  <c r="BA178" i="1"/>
  <c r="BE178" i="1"/>
  <c r="BF178" i="1"/>
  <c r="BH178" i="1"/>
  <c r="M178" i="1"/>
  <c r="O178" i="1"/>
  <c r="AP186" i="1"/>
  <c r="AQ186" i="1"/>
  <c r="AR186" i="1"/>
  <c r="AS186" i="1"/>
  <c r="AT186" i="1"/>
  <c r="AU186" i="1"/>
  <c r="AV186" i="1"/>
  <c r="AW186" i="1"/>
  <c r="AX186" i="1"/>
  <c r="AY186" i="1"/>
  <c r="AZ186" i="1"/>
  <c r="BA186" i="1"/>
  <c r="BE186" i="1"/>
  <c r="BF186" i="1"/>
  <c r="BH186" i="1"/>
  <c r="M186" i="1"/>
  <c r="O186" i="1"/>
  <c r="AP285" i="1"/>
  <c r="AQ285" i="1"/>
  <c r="AR285" i="1"/>
  <c r="AS285" i="1"/>
  <c r="AT285" i="1"/>
  <c r="AU285" i="1"/>
  <c r="AV285" i="1"/>
  <c r="AW285" i="1"/>
  <c r="AX285" i="1"/>
  <c r="AY285" i="1"/>
  <c r="AZ285" i="1"/>
  <c r="BA285" i="1"/>
  <c r="BE285" i="1"/>
  <c r="BF285" i="1"/>
  <c r="BH285" i="1"/>
  <c r="M285" i="1"/>
  <c r="O285" i="1"/>
  <c r="AP68" i="1"/>
  <c r="AQ68" i="1"/>
  <c r="AR68" i="1"/>
  <c r="AS68" i="1"/>
  <c r="AT68" i="1"/>
  <c r="AU68" i="1"/>
  <c r="AV68" i="1"/>
  <c r="AW68" i="1"/>
  <c r="AX68" i="1"/>
  <c r="AY68" i="1"/>
  <c r="AZ68" i="1"/>
  <c r="BA68" i="1"/>
  <c r="BE68" i="1"/>
  <c r="BF68" i="1"/>
  <c r="BH68" i="1"/>
  <c r="M68" i="1"/>
  <c r="O68" i="1"/>
  <c r="AV267" i="1"/>
  <c r="AW267" i="1"/>
  <c r="AX267" i="1"/>
  <c r="AY267" i="1"/>
  <c r="AZ267" i="1"/>
  <c r="BA267" i="1"/>
  <c r="BE267" i="1"/>
  <c r="BF267" i="1"/>
  <c r="BH267" i="1"/>
  <c r="M267" i="1"/>
  <c r="O267" i="1"/>
  <c r="AV19" i="1"/>
  <c r="AW19" i="1"/>
  <c r="AX19" i="1"/>
  <c r="AY19" i="1"/>
  <c r="AZ19" i="1"/>
  <c r="BA19" i="1"/>
  <c r="BE19" i="1"/>
  <c r="BF19" i="1"/>
  <c r="BH19" i="1"/>
  <c r="M19" i="1"/>
  <c r="O19" i="1"/>
  <c r="AP8" i="1"/>
  <c r="AQ8" i="1"/>
  <c r="AR8" i="1"/>
  <c r="AS8" i="1"/>
  <c r="AT8" i="1"/>
  <c r="AU8" i="1"/>
  <c r="AV8" i="1"/>
  <c r="AW8" i="1"/>
  <c r="AX8" i="1"/>
  <c r="AY8" i="1"/>
  <c r="AZ8" i="1"/>
  <c r="BA8" i="1"/>
  <c r="BE8" i="1"/>
  <c r="BF8" i="1"/>
  <c r="BH8" i="1"/>
  <c r="M8" i="1"/>
  <c r="O8" i="1"/>
  <c r="AP12" i="1"/>
  <c r="AQ12" i="1"/>
  <c r="AR12" i="1"/>
  <c r="AS12" i="1"/>
  <c r="AT12" i="1"/>
  <c r="AU12" i="1"/>
  <c r="AV12" i="1"/>
  <c r="AW12" i="1"/>
  <c r="AX12" i="1"/>
  <c r="AY12" i="1"/>
  <c r="AZ12" i="1"/>
  <c r="BA12" i="1"/>
  <c r="BE12" i="1"/>
  <c r="BF12" i="1"/>
  <c r="BH12" i="1"/>
  <c r="M12" i="1"/>
  <c r="O12" i="1"/>
  <c r="AP13" i="1"/>
  <c r="AQ13" i="1"/>
  <c r="AR13" i="1"/>
  <c r="AS13" i="1"/>
  <c r="AT13" i="1"/>
  <c r="AU13" i="1"/>
  <c r="AV13" i="1"/>
  <c r="AW13" i="1"/>
  <c r="AX13" i="1"/>
  <c r="AY13" i="1"/>
  <c r="AZ13" i="1"/>
  <c r="BA13" i="1"/>
  <c r="BE13" i="1"/>
  <c r="BF13" i="1"/>
  <c r="BH13" i="1"/>
  <c r="M13" i="1"/>
  <c r="O13" i="1"/>
  <c r="AP15" i="1"/>
  <c r="AQ15" i="1"/>
  <c r="AR15" i="1"/>
  <c r="AS15" i="1"/>
  <c r="AT15" i="1"/>
  <c r="AU15" i="1"/>
  <c r="AV15" i="1"/>
  <c r="AW15" i="1"/>
  <c r="AX15" i="1"/>
  <c r="AY15" i="1"/>
  <c r="AZ15" i="1"/>
  <c r="BA15" i="1"/>
  <c r="BE15" i="1"/>
  <c r="BF15" i="1"/>
  <c r="BH15" i="1"/>
  <c r="M15" i="1"/>
  <c r="O15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E30" i="1"/>
  <c r="BF30" i="1"/>
  <c r="BH30" i="1"/>
  <c r="M30" i="1"/>
  <c r="O30" i="1"/>
  <c r="AP60" i="1"/>
  <c r="AQ60" i="1"/>
  <c r="AR60" i="1"/>
  <c r="AS60" i="1"/>
  <c r="AT60" i="1"/>
  <c r="AU60" i="1"/>
  <c r="AV60" i="1"/>
  <c r="AW60" i="1"/>
  <c r="AX60" i="1"/>
  <c r="AY60" i="1"/>
  <c r="AZ60" i="1"/>
  <c r="BA60" i="1"/>
  <c r="BE60" i="1"/>
  <c r="BF60" i="1"/>
  <c r="BH60" i="1"/>
  <c r="M60" i="1"/>
  <c r="O60" i="1"/>
  <c r="AP81" i="1"/>
  <c r="AQ81" i="1"/>
  <c r="AR81" i="1"/>
  <c r="AS81" i="1"/>
  <c r="AT81" i="1"/>
  <c r="AU81" i="1"/>
  <c r="AV81" i="1"/>
  <c r="AW81" i="1"/>
  <c r="AX81" i="1"/>
  <c r="AY81" i="1"/>
  <c r="AZ81" i="1"/>
  <c r="BA81" i="1"/>
  <c r="BE81" i="1"/>
  <c r="BF81" i="1"/>
  <c r="BH81" i="1"/>
  <c r="M81" i="1"/>
  <c r="O81" i="1"/>
  <c r="AV95" i="1"/>
  <c r="AW95" i="1"/>
  <c r="AX95" i="1"/>
  <c r="AY95" i="1"/>
  <c r="AZ95" i="1"/>
  <c r="BA95" i="1"/>
  <c r="BE95" i="1"/>
  <c r="BF95" i="1"/>
  <c r="BH95" i="1"/>
  <c r="M95" i="1"/>
  <c r="O95" i="1"/>
  <c r="AP99" i="1"/>
  <c r="AQ99" i="1"/>
  <c r="AR99" i="1"/>
  <c r="AS99" i="1"/>
  <c r="AT99" i="1"/>
  <c r="AU99" i="1"/>
  <c r="AV99" i="1"/>
  <c r="AW99" i="1"/>
  <c r="AX99" i="1"/>
  <c r="AY99" i="1"/>
  <c r="AZ99" i="1"/>
  <c r="BA99" i="1"/>
  <c r="BE99" i="1"/>
  <c r="BF99" i="1"/>
  <c r="BH99" i="1"/>
  <c r="M99" i="1"/>
  <c r="O99" i="1"/>
  <c r="AP112" i="1"/>
  <c r="AQ112" i="1"/>
  <c r="AR112" i="1"/>
  <c r="AS112" i="1"/>
  <c r="AT112" i="1"/>
  <c r="AU112" i="1"/>
  <c r="AV112" i="1"/>
  <c r="AW112" i="1"/>
  <c r="AX112" i="1"/>
  <c r="AY112" i="1"/>
  <c r="AZ112" i="1"/>
  <c r="BA112" i="1"/>
  <c r="BE112" i="1"/>
  <c r="BF112" i="1"/>
  <c r="BH112" i="1"/>
  <c r="M112" i="1"/>
  <c r="O112" i="1"/>
  <c r="AP123" i="1"/>
  <c r="AQ123" i="1"/>
  <c r="AR123" i="1"/>
  <c r="AS123" i="1"/>
  <c r="AT123" i="1"/>
  <c r="AU123" i="1"/>
  <c r="AV123" i="1"/>
  <c r="AW123" i="1"/>
  <c r="AX123" i="1"/>
  <c r="AY123" i="1"/>
  <c r="AZ123" i="1"/>
  <c r="BA123" i="1"/>
  <c r="BE123" i="1"/>
  <c r="BF123" i="1"/>
  <c r="BH123" i="1"/>
  <c r="M123" i="1"/>
  <c r="O123" i="1"/>
  <c r="AP140" i="1"/>
  <c r="AQ140" i="1"/>
  <c r="AR140" i="1"/>
  <c r="AS140" i="1"/>
  <c r="AT140" i="1"/>
  <c r="AU140" i="1"/>
  <c r="AV140" i="1"/>
  <c r="AW140" i="1"/>
  <c r="AX140" i="1"/>
  <c r="AY140" i="1"/>
  <c r="AZ140" i="1"/>
  <c r="BA140" i="1"/>
  <c r="BE140" i="1"/>
  <c r="BF140" i="1"/>
  <c r="BH140" i="1"/>
  <c r="M140" i="1"/>
  <c r="O140" i="1"/>
  <c r="AP159" i="1"/>
  <c r="AQ159" i="1"/>
  <c r="AR159" i="1"/>
  <c r="AS159" i="1"/>
  <c r="AT159" i="1"/>
  <c r="AU159" i="1"/>
  <c r="AV159" i="1"/>
  <c r="AW159" i="1"/>
  <c r="AX159" i="1"/>
  <c r="AY159" i="1"/>
  <c r="AZ159" i="1"/>
  <c r="BA159" i="1"/>
  <c r="BE159" i="1"/>
  <c r="BF159" i="1"/>
  <c r="BH159" i="1"/>
  <c r="M159" i="1"/>
  <c r="O159" i="1"/>
  <c r="AP181" i="1"/>
  <c r="AQ181" i="1"/>
  <c r="AR181" i="1"/>
  <c r="AS181" i="1"/>
  <c r="AT181" i="1"/>
  <c r="AU181" i="1"/>
  <c r="AV181" i="1"/>
  <c r="AW181" i="1"/>
  <c r="AX181" i="1"/>
  <c r="AY181" i="1"/>
  <c r="AZ181" i="1"/>
  <c r="BA181" i="1"/>
  <c r="BE181" i="1"/>
  <c r="BF181" i="1"/>
  <c r="BH181" i="1"/>
  <c r="M181" i="1"/>
  <c r="O181" i="1"/>
  <c r="AP226" i="1"/>
  <c r="AQ226" i="1"/>
  <c r="AR226" i="1"/>
  <c r="AS226" i="1"/>
  <c r="AT226" i="1"/>
  <c r="AU226" i="1"/>
  <c r="AV226" i="1"/>
  <c r="AW226" i="1"/>
  <c r="AX226" i="1"/>
  <c r="AY226" i="1"/>
  <c r="AZ226" i="1"/>
  <c r="BA226" i="1"/>
  <c r="BE226" i="1"/>
  <c r="BF226" i="1"/>
  <c r="BH226" i="1"/>
  <c r="M226" i="1"/>
  <c r="O226" i="1"/>
  <c r="AP242" i="1"/>
  <c r="AQ242" i="1"/>
  <c r="AR242" i="1"/>
  <c r="AS242" i="1"/>
  <c r="AT242" i="1"/>
  <c r="AU242" i="1"/>
  <c r="AV242" i="1"/>
  <c r="AW242" i="1"/>
  <c r="AX242" i="1"/>
  <c r="AY242" i="1"/>
  <c r="AZ242" i="1"/>
  <c r="BA242" i="1"/>
  <c r="BE242" i="1"/>
  <c r="BF242" i="1"/>
  <c r="BH242" i="1"/>
  <c r="M242" i="1"/>
  <c r="O242" i="1"/>
  <c r="AP246" i="1"/>
  <c r="AQ246" i="1"/>
  <c r="AR246" i="1"/>
  <c r="AS246" i="1"/>
  <c r="AT246" i="1"/>
  <c r="AU246" i="1"/>
  <c r="AV246" i="1"/>
  <c r="AW246" i="1"/>
  <c r="AX246" i="1"/>
  <c r="AY246" i="1"/>
  <c r="AZ246" i="1"/>
  <c r="BA246" i="1"/>
  <c r="BE246" i="1"/>
  <c r="BF246" i="1"/>
  <c r="BH246" i="1"/>
  <c r="M246" i="1"/>
  <c r="O246" i="1"/>
  <c r="AP270" i="1"/>
  <c r="AQ270" i="1"/>
  <c r="AR270" i="1"/>
  <c r="AS270" i="1"/>
  <c r="AT270" i="1"/>
  <c r="AU270" i="1"/>
  <c r="AV270" i="1"/>
  <c r="AW270" i="1"/>
  <c r="AX270" i="1"/>
  <c r="AY270" i="1"/>
  <c r="AZ270" i="1"/>
  <c r="BA270" i="1"/>
  <c r="BE270" i="1"/>
  <c r="BF270" i="1"/>
  <c r="BH270" i="1"/>
  <c r="M270" i="1"/>
  <c r="O270" i="1"/>
  <c r="AV282" i="1"/>
  <c r="AW282" i="1"/>
  <c r="AX282" i="1"/>
  <c r="AY282" i="1"/>
  <c r="AZ282" i="1"/>
  <c r="BA282" i="1"/>
  <c r="BE282" i="1"/>
  <c r="BF282" i="1"/>
  <c r="BH282" i="1"/>
  <c r="M282" i="1"/>
  <c r="O282" i="1"/>
  <c r="AV203" i="1"/>
  <c r="AW203" i="1"/>
  <c r="AX203" i="1"/>
  <c r="AY203" i="1"/>
  <c r="AZ203" i="1"/>
  <c r="BA203" i="1"/>
  <c r="BE203" i="1"/>
  <c r="BF203" i="1"/>
  <c r="BH203" i="1"/>
  <c r="M203" i="1"/>
  <c r="O203" i="1"/>
  <c r="AV224" i="1"/>
  <c r="AW224" i="1"/>
  <c r="AX224" i="1"/>
  <c r="AY224" i="1"/>
  <c r="AZ224" i="1"/>
  <c r="BA224" i="1"/>
  <c r="BE224" i="1"/>
  <c r="BF224" i="1"/>
  <c r="BH224" i="1"/>
  <c r="M224" i="1"/>
  <c r="O224" i="1"/>
  <c r="AV228" i="1"/>
  <c r="AW228" i="1"/>
  <c r="AX228" i="1"/>
  <c r="AY228" i="1"/>
  <c r="AZ228" i="1"/>
  <c r="BA228" i="1"/>
  <c r="BE228" i="1"/>
  <c r="BF228" i="1"/>
  <c r="BH228" i="1"/>
  <c r="M228" i="1"/>
  <c r="O228" i="1"/>
  <c r="AP118" i="1"/>
  <c r="AQ118" i="1"/>
  <c r="AR118" i="1"/>
  <c r="AS118" i="1"/>
  <c r="AT118" i="1"/>
  <c r="AU118" i="1"/>
  <c r="AV118" i="1"/>
  <c r="AW118" i="1"/>
  <c r="AX118" i="1"/>
  <c r="AY118" i="1"/>
  <c r="AZ118" i="1"/>
  <c r="BA118" i="1"/>
  <c r="BE118" i="1"/>
  <c r="BF118" i="1"/>
  <c r="BH118" i="1"/>
  <c r="M118" i="1"/>
  <c r="O11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E38" i="1"/>
  <c r="BF38" i="1"/>
  <c r="BH38" i="1"/>
  <c r="M38" i="1"/>
  <c r="O38" i="1"/>
  <c r="AP167" i="1"/>
  <c r="AQ167" i="1"/>
  <c r="AR167" i="1"/>
  <c r="AS167" i="1"/>
  <c r="AT167" i="1"/>
  <c r="AU167" i="1"/>
  <c r="AV167" i="1"/>
  <c r="AW167" i="1"/>
  <c r="AX167" i="1"/>
  <c r="AY167" i="1"/>
  <c r="AZ167" i="1"/>
  <c r="BA167" i="1"/>
  <c r="BE167" i="1"/>
  <c r="BF167" i="1"/>
  <c r="BH167" i="1"/>
  <c r="M167" i="1"/>
  <c r="O167" i="1"/>
  <c r="AP197" i="1"/>
  <c r="AQ197" i="1"/>
  <c r="AR197" i="1"/>
  <c r="AS197" i="1"/>
  <c r="AT197" i="1"/>
  <c r="AU197" i="1"/>
  <c r="AV197" i="1"/>
  <c r="AW197" i="1"/>
  <c r="AX197" i="1"/>
  <c r="AY197" i="1"/>
  <c r="AZ197" i="1"/>
  <c r="BA197" i="1"/>
  <c r="BE197" i="1"/>
  <c r="BF197" i="1"/>
  <c r="BH197" i="1"/>
  <c r="M197" i="1"/>
  <c r="O197" i="1"/>
  <c r="AV207" i="1"/>
  <c r="AW207" i="1"/>
  <c r="AX207" i="1"/>
  <c r="AY207" i="1"/>
  <c r="AZ207" i="1"/>
  <c r="BA207" i="1"/>
  <c r="BE207" i="1"/>
  <c r="BF207" i="1"/>
  <c r="BH207" i="1"/>
  <c r="M207" i="1"/>
  <c r="O207" i="1"/>
  <c r="AP268" i="1"/>
  <c r="AQ268" i="1"/>
  <c r="AR268" i="1"/>
  <c r="AS268" i="1"/>
  <c r="AT268" i="1"/>
  <c r="AU268" i="1"/>
  <c r="AV268" i="1"/>
  <c r="AW268" i="1"/>
  <c r="AX268" i="1"/>
  <c r="AY268" i="1"/>
  <c r="AZ268" i="1"/>
  <c r="BA268" i="1"/>
  <c r="BE268" i="1"/>
  <c r="BF268" i="1"/>
  <c r="BH268" i="1"/>
  <c r="M268" i="1"/>
  <c r="O268" i="1"/>
  <c r="AP44" i="1"/>
  <c r="AQ44" i="1"/>
  <c r="AR44" i="1"/>
  <c r="AS44" i="1"/>
  <c r="AT44" i="1"/>
  <c r="AU44" i="1"/>
  <c r="AV44" i="1"/>
  <c r="AW44" i="1"/>
  <c r="AX44" i="1"/>
  <c r="AY44" i="1"/>
  <c r="AZ44" i="1"/>
  <c r="BA44" i="1"/>
  <c r="BE44" i="1"/>
  <c r="BF44" i="1"/>
  <c r="BH44" i="1"/>
  <c r="M44" i="1"/>
  <c r="O44" i="1"/>
  <c r="AP51" i="1"/>
  <c r="AQ51" i="1"/>
  <c r="AR51" i="1"/>
  <c r="AS51" i="1"/>
  <c r="AT51" i="1"/>
  <c r="AU51" i="1"/>
  <c r="AV51" i="1"/>
  <c r="AW51" i="1"/>
  <c r="AX51" i="1"/>
  <c r="AY51" i="1"/>
  <c r="AZ51" i="1"/>
  <c r="BA51" i="1"/>
  <c r="BE51" i="1"/>
  <c r="BF51" i="1"/>
  <c r="BH51" i="1"/>
  <c r="M51" i="1"/>
  <c r="O51" i="1"/>
  <c r="AP111" i="1"/>
  <c r="AQ111" i="1"/>
  <c r="AR111" i="1"/>
  <c r="AS111" i="1"/>
  <c r="AT111" i="1"/>
  <c r="AU111" i="1"/>
  <c r="AV111" i="1"/>
  <c r="AW111" i="1"/>
  <c r="AX111" i="1"/>
  <c r="AY111" i="1"/>
  <c r="AZ111" i="1"/>
  <c r="BA111" i="1"/>
  <c r="BE111" i="1"/>
  <c r="BF111" i="1"/>
  <c r="BH111" i="1"/>
  <c r="M111" i="1"/>
  <c r="O111" i="1"/>
  <c r="AP272" i="1"/>
  <c r="AQ272" i="1"/>
  <c r="AR272" i="1"/>
  <c r="AS272" i="1"/>
  <c r="AT272" i="1"/>
  <c r="AU272" i="1"/>
  <c r="AV272" i="1"/>
  <c r="AW272" i="1"/>
  <c r="AX272" i="1"/>
  <c r="AY272" i="1"/>
  <c r="AZ272" i="1"/>
  <c r="BA272" i="1"/>
  <c r="BE272" i="1"/>
  <c r="BF272" i="1"/>
  <c r="BH272" i="1"/>
  <c r="M272" i="1"/>
  <c r="O272" i="1"/>
  <c r="BC52" i="1"/>
  <c r="BD52" i="1"/>
  <c r="AP52" i="1"/>
  <c r="AQ52" i="1"/>
  <c r="AR52" i="1"/>
  <c r="AS52" i="1"/>
  <c r="AT52" i="1"/>
  <c r="AU52" i="1"/>
  <c r="AV52" i="1"/>
  <c r="AW52" i="1"/>
  <c r="AX52" i="1"/>
  <c r="AY52" i="1"/>
  <c r="AZ52" i="1"/>
  <c r="BA52" i="1"/>
  <c r="BE52" i="1"/>
  <c r="BF52" i="1"/>
  <c r="BH52" i="1"/>
  <c r="M52" i="1"/>
  <c r="O52" i="1"/>
  <c r="AP154" i="1"/>
  <c r="AQ154" i="1"/>
  <c r="AR154" i="1"/>
  <c r="AS154" i="1"/>
  <c r="AT154" i="1"/>
  <c r="AU154" i="1"/>
  <c r="AV154" i="1"/>
  <c r="AW154" i="1"/>
  <c r="AX154" i="1"/>
  <c r="AY154" i="1"/>
  <c r="AZ154" i="1"/>
  <c r="BA154" i="1"/>
  <c r="BE154" i="1"/>
  <c r="BF154" i="1"/>
  <c r="BH154" i="1"/>
  <c r="M154" i="1"/>
  <c r="O154" i="1"/>
  <c r="BC252" i="1"/>
  <c r="BD252" i="1"/>
  <c r="AP252" i="1"/>
  <c r="AQ252" i="1"/>
  <c r="AR252" i="1"/>
  <c r="AS252" i="1"/>
  <c r="AT252" i="1"/>
  <c r="AU252" i="1"/>
  <c r="AV252" i="1"/>
  <c r="AW252" i="1"/>
  <c r="AX252" i="1"/>
  <c r="AY252" i="1"/>
  <c r="AZ252" i="1"/>
  <c r="BA252" i="1"/>
  <c r="BE252" i="1"/>
  <c r="BF252" i="1"/>
  <c r="BH252" i="1"/>
  <c r="M252" i="1"/>
  <c r="O252" i="1"/>
  <c r="BC4" i="1"/>
  <c r="BD4" i="1"/>
  <c r="AV4" i="1"/>
  <c r="AW4" i="1"/>
  <c r="AX4" i="1"/>
  <c r="AY4" i="1"/>
  <c r="AZ4" i="1"/>
  <c r="BA4" i="1"/>
  <c r="BE4" i="1"/>
  <c r="BF4" i="1"/>
  <c r="BH4" i="1"/>
  <c r="M4" i="1"/>
  <c r="O4" i="1"/>
  <c r="AP199" i="1"/>
  <c r="AQ199" i="1"/>
  <c r="AR199" i="1"/>
  <c r="AT199" i="1"/>
  <c r="AU199" i="1"/>
  <c r="AV199" i="1"/>
  <c r="AW199" i="1"/>
  <c r="AX199" i="1"/>
  <c r="AY199" i="1"/>
  <c r="AZ199" i="1"/>
  <c r="BA199" i="1"/>
  <c r="BE199" i="1"/>
  <c r="BF199" i="1"/>
  <c r="BH199" i="1"/>
  <c r="M199" i="1"/>
  <c r="O199" i="1"/>
  <c r="BC31" i="1"/>
  <c r="BD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E31" i="1"/>
  <c r="BF31" i="1"/>
  <c r="BH31" i="1"/>
  <c r="M31" i="1"/>
  <c r="O31" i="1"/>
  <c r="BC24" i="1"/>
  <c r="BD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E24" i="1"/>
  <c r="BF24" i="1"/>
  <c r="BH24" i="1"/>
  <c r="M24" i="1"/>
  <c r="O24" i="1"/>
  <c r="AP230" i="1"/>
  <c r="AQ230" i="1"/>
  <c r="AR230" i="1"/>
  <c r="AS230" i="1"/>
  <c r="AT230" i="1"/>
  <c r="AU230" i="1"/>
  <c r="AV230" i="1"/>
  <c r="AW230" i="1"/>
  <c r="AX230" i="1"/>
  <c r="AY230" i="1"/>
  <c r="AZ230" i="1"/>
  <c r="BA230" i="1"/>
  <c r="BE230" i="1"/>
  <c r="BF230" i="1"/>
  <c r="BH230" i="1"/>
  <c r="M230" i="1"/>
  <c r="O230" i="1"/>
  <c r="AP150" i="1"/>
  <c r="AQ150" i="1"/>
  <c r="AR150" i="1"/>
  <c r="AS150" i="1"/>
  <c r="AT150" i="1"/>
  <c r="AU150" i="1"/>
  <c r="AV150" i="1"/>
  <c r="AW150" i="1"/>
  <c r="AX150" i="1"/>
  <c r="AY150" i="1"/>
  <c r="AZ150" i="1"/>
  <c r="BA150" i="1"/>
  <c r="BE150" i="1"/>
  <c r="BF150" i="1"/>
  <c r="BH150" i="1"/>
  <c r="M150" i="1"/>
  <c r="O150" i="1"/>
  <c r="AP69" i="1"/>
  <c r="AQ69" i="1"/>
  <c r="AR69" i="1"/>
  <c r="AS69" i="1"/>
  <c r="AT69" i="1"/>
  <c r="AU69" i="1"/>
  <c r="AV69" i="1"/>
  <c r="AW69" i="1"/>
  <c r="AX69" i="1"/>
  <c r="AY69" i="1"/>
  <c r="AZ69" i="1"/>
  <c r="BA69" i="1"/>
  <c r="BE69" i="1"/>
  <c r="BF69" i="1"/>
  <c r="BH69" i="1"/>
  <c r="M69" i="1"/>
  <c r="O69" i="1"/>
  <c r="AP184" i="1"/>
  <c r="AQ184" i="1"/>
  <c r="AR184" i="1"/>
  <c r="AS184" i="1"/>
  <c r="AU184" i="1"/>
  <c r="AV184" i="1"/>
  <c r="AW184" i="1"/>
  <c r="AX184" i="1"/>
  <c r="AY184" i="1"/>
  <c r="AZ184" i="1"/>
  <c r="BA184" i="1"/>
  <c r="BE184" i="1"/>
  <c r="BF184" i="1"/>
  <c r="BH184" i="1"/>
  <c r="M184" i="1"/>
  <c r="O184" i="1"/>
  <c r="AP188" i="1"/>
  <c r="AQ188" i="1"/>
  <c r="AR188" i="1"/>
  <c r="AS188" i="1"/>
  <c r="AT188" i="1"/>
  <c r="AU188" i="1"/>
  <c r="AV188" i="1"/>
  <c r="AW188" i="1"/>
  <c r="AX188" i="1"/>
  <c r="AY188" i="1"/>
  <c r="AZ188" i="1"/>
  <c r="BA188" i="1"/>
  <c r="BE188" i="1"/>
  <c r="BF188" i="1"/>
  <c r="BH188" i="1"/>
  <c r="M188" i="1"/>
  <c r="O188" i="1"/>
  <c r="AP17" i="1"/>
  <c r="AQ17" i="1"/>
  <c r="AR17" i="1"/>
  <c r="AS17" i="1"/>
  <c r="AT17" i="1"/>
  <c r="AU17" i="1"/>
  <c r="AV17" i="1"/>
  <c r="AW17" i="1"/>
  <c r="AX17" i="1"/>
  <c r="AY17" i="1"/>
  <c r="AZ17" i="1"/>
  <c r="BA17" i="1"/>
  <c r="BE17" i="1"/>
  <c r="BF17" i="1"/>
  <c r="BH17" i="1"/>
  <c r="M17" i="1"/>
  <c r="O17" i="1"/>
  <c r="AP56" i="1"/>
  <c r="AQ56" i="1"/>
  <c r="AR56" i="1"/>
  <c r="AS56" i="1"/>
  <c r="AT56" i="1"/>
  <c r="AU56" i="1"/>
  <c r="AV56" i="1"/>
  <c r="AW56" i="1"/>
  <c r="AX56" i="1"/>
  <c r="AY56" i="1"/>
  <c r="AZ56" i="1"/>
  <c r="BA56" i="1"/>
  <c r="BE56" i="1"/>
  <c r="BF56" i="1"/>
  <c r="BH56" i="1"/>
  <c r="M56" i="1"/>
  <c r="O56" i="1"/>
  <c r="BC100" i="1"/>
  <c r="BD100" i="1"/>
  <c r="AP100" i="1"/>
  <c r="AQ100" i="1"/>
  <c r="AR100" i="1"/>
  <c r="AS100" i="1"/>
  <c r="AT100" i="1"/>
  <c r="AU100" i="1"/>
  <c r="AV100" i="1"/>
  <c r="AW100" i="1"/>
  <c r="AX100" i="1"/>
  <c r="AY100" i="1"/>
  <c r="AZ100" i="1"/>
  <c r="BA100" i="1"/>
  <c r="BE100" i="1"/>
  <c r="BF100" i="1"/>
  <c r="BH100" i="1"/>
  <c r="M100" i="1"/>
  <c r="O100" i="1"/>
  <c r="BC54" i="1"/>
  <c r="BD54" i="1"/>
  <c r="AP54" i="1"/>
  <c r="AQ54" i="1"/>
  <c r="AR54" i="1"/>
  <c r="AS54" i="1"/>
  <c r="AT54" i="1"/>
  <c r="AU54" i="1"/>
  <c r="AV54" i="1"/>
  <c r="AW54" i="1"/>
  <c r="AX54" i="1"/>
  <c r="AY54" i="1"/>
  <c r="AZ54" i="1"/>
  <c r="BA54" i="1"/>
  <c r="BE54" i="1"/>
  <c r="BF54" i="1"/>
  <c r="BH54" i="1"/>
  <c r="M54" i="1"/>
  <c r="O54" i="1"/>
  <c r="AP96" i="1"/>
  <c r="AQ96" i="1"/>
  <c r="AR96" i="1"/>
  <c r="AS96" i="1"/>
  <c r="AT96" i="1"/>
  <c r="AU96" i="1"/>
  <c r="AV96" i="1"/>
  <c r="AW96" i="1"/>
  <c r="AX96" i="1"/>
  <c r="AY96" i="1"/>
  <c r="AZ96" i="1"/>
  <c r="BA96" i="1"/>
  <c r="BE96" i="1"/>
  <c r="BF96" i="1"/>
  <c r="BH96" i="1"/>
  <c r="M96" i="1"/>
  <c r="O96" i="1"/>
  <c r="AP6" i="1"/>
  <c r="AQ6" i="1"/>
  <c r="AR6" i="1"/>
  <c r="AS6" i="1"/>
  <c r="AT6" i="1"/>
  <c r="AU6" i="1"/>
  <c r="AV6" i="1"/>
  <c r="AW6" i="1"/>
  <c r="AX6" i="1"/>
  <c r="AY6" i="1"/>
  <c r="AZ6" i="1"/>
  <c r="BA6" i="1"/>
  <c r="BE6" i="1"/>
  <c r="BF6" i="1"/>
  <c r="BH6" i="1"/>
  <c r="M6" i="1"/>
  <c r="O6" i="1"/>
  <c r="AV249" i="1"/>
  <c r="AW249" i="1"/>
  <c r="AX249" i="1"/>
  <c r="AY249" i="1"/>
  <c r="AZ249" i="1"/>
  <c r="BA249" i="1"/>
  <c r="BE249" i="1"/>
  <c r="BF249" i="1"/>
  <c r="BH249" i="1"/>
  <c r="M249" i="1"/>
  <c r="O249" i="1"/>
  <c r="AP120" i="1"/>
  <c r="AQ120" i="1"/>
  <c r="AR120" i="1"/>
  <c r="AS120" i="1"/>
  <c r="AT120" i="1"/>
  <c r="AU120" i="1"/>
  <c r="AV120" i="1"/>
  <c r="AW120" i="1"/>
  <c r="AX120" i="1"/>
  <c r="AY120" i="1"/>
  <c r="AZ120" i="1"/>
  <c r="BA120" i="1"/>
  <c r="BE120" i="1"/>
  <c r="BF120" i="1"/>
  <c r="BH120" i="1"/>
  <c r="M120" i="1"/>
  <c r="O120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E29" i="1"/>
  <c r="BF29" i="1"/>
  <c r="BH29" i="1"/>
  <c r="M29" i="1"/>
  <c r="O29" i="1"/>
  <c r="AP264" i="1"/>
  <c r="AQ264" i="1"/>
  <c r="AR264" i="1"/>
  <c r="AS264" i="1"/>
  <c r="AT264" i="1"/>
  <c r="AU264" i="1"/>
  <c r="AV264" i="1"/>
  <c r="AW264" i="1"/>
  <c r="AX264" i="1"/>
  <c r="AY264" i="1"/>
  <c r="AZ264" i="1"/>
  <c r="BA264" i="1"/>
  <c r="BE264" i="1"/>
  <c r="BF264" i="1"/>
  <c r="BH264" i="1"/>
  <c r="M264" i="1"/>
  <c r="O264" i="1"/>
  <c r="AP243" i="1"/>
  <c r="AQ243" i="1"/>
  <c r="AR243" i="1"/>
  <c r="AS243" i="1"/>
  <c r="AT243" i="1"/>
  <c r="AU243" i="1"/>
  <c r="AV243" i="1"/>
  <c r="AW243" i="1"/>
  <c r="AX243" i="1"/>
  <c r="AY243" i="1"/>
  <c r="AZ243" i="1"/>
  <c r="BA243" i="1"/>
  <c r="BE243" i="1"/>
  <c r="BF243" i="1"/>
  <c r="BH243" i="1"/>
  <c r="M243" i="1"/>
  <c r="O243" i="1"/>
  <c r="AV279" i="1"/>
  <c r="AW279" i="1"/>
  <c r="AX279" i="1"/>
  <c r="AY279" i="1"/>
  <c r="AZ279" i="1"/>
  <c r="BA279" i="1"/>
  <c r="BE279" i="1"/>
  <c r="BF279" i="1"/>
  <c r="BH279" i="1"/>
  <c r="M279" i="1"/>
  <c r="O279" i="1"/>
  <c r="BC104" i="1"/>
  <c r="BD104" i="1"/>
  <c r="AP104" i="1"/>
  <c r="AQ104" i="1"/>
  <c r="AR104" i="1"/>
  <c r="AS104" i="1"/>
  <c r="AT104" i="1"/>
  <c r="AU104" i="1"/>
  <c r="AV104" i="1"/>
  <c r="AW104" i="1"/>
  <c r="AX104" i="1"/>
  <c r="AY104" i="1"/>
  <c r="AZ104" i="1"/>
  <c r="BA104" i="1"/>
  <c r="BE104" i="1"/>
  <c r="BF104" i="1"/>
  <c r="BH104" i="1"/>
  <c r="M104" i="1"/>
  <c r="O104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E50" i="1"/>
  <c r="BF50" i="1"/>
  <c r="BH50" i="1"/>
  <c r="M50" i="1"/>
  <c r="O50" i="1"/>
  <c r="AV280" i="1"/>
  <c r="AW280" i="1"/>
  <c r="AX280" i="1"/>
  <c r="AY280" i="1"/>
  <c r="AZ280" i="1"/>
  <c r="BA280" i="1"/>
  <c r="BE280" i="1"/>
  <c r="BF280" i="1"/>
  <c r="BH280" i="1"/>
  <c r="M280" i="1"/>
  <c r="O280" i="1"/>
  <c r="AP288" i="1"/>
  <c r="AQ288" i="1"/>
  <c r="AR288" i="1"/>
  <c r="AS288" i="1"/>
  <c r="AT288" i="1"/>
  <c r="AU288" i="1"/>
  <c r="AV288" i="1"/>
  <c r="AW288" i="1"/>
  <c r="AX288" i="1"/>
  <c r="AY288" i="1"/>
  <c r="AZ288" i="1"/>
  <c r="BA288" i="1"/>
  <c r="BE288" i="1"/>
  <c r="BF288" i="1"/>
  <c r="BH288" i="1"/>
  <c r="M288" i="1"/>
  <c r="O288" i="1"/>
  <c r="AP283" i="1"/>
  <c r="AQ283" i="1"/>
  <c r="AR283" i="1"/>
  <c r="AS283" i="1"/>
  <c r="AT283" i="1"/>
  <c r="AU283" i="1"/>
  <c r="AV283" i="1"/>
  <c r="AW283" i="1"/>
  <c r="AX283" i="1"/>
  <c r="AY283" i="1"/>
  <c r="AZ283" i="1"/>
  <c r="BA283" i="1"/>
  <c r="BE283" i="1"/>
  <c r="BF283" i="1"/>
  <c r="BH283" i="1"/>
  <c r="M283" i="1"/>
  <c r="O283" i="1"/>
  <c r="AP164" i="1"/>
  <c r="AQ164" i="1"/>
  <c r="AR164" i="1"/>
  <c r="AS164" i="1"/>
  <c r="AT164" i="1"/>
  <c r="AU164" i="1"/>
  <c r="AV164" i="1"/>
  <c r="AW164" i="1"/>
  <c r="AX164" i="1"/>
  <c r="AY164" i="1"/>
  <c r="AZ164" i="1"/>
  <c r="BA164" i="1"/>
  <c r="BE164" i="1"/>
  <c r="BF164" i="1"/>
  <c r="BH164" i="1"/>
  <c r="M164" i="1"/>
  <c r="O164" i="1"/>
  <c r="AP48" i="1"/>
  <c r="AQ48" i="1"/>
  <c r="AR48" i="1"/>
  <c r="AS48" i="1"/>
  <c r="AT48" i="1"/>
  <c r="AU48" i="1"/>
  <c r="AV48" i="1"/>
  <c r="AW48" i="1"/>
  <c r="AX48" i="1"/>
  <c r="AY48" i="1"/>
  <c r="AZ48" i="1"/>
  <c r="BA48" i="1"/>
  <c r="BE48" i="1"/>
  <c r="BF48" i="1"/>
  <c r="BH48" i="1"/>
  <c r="M48" i="1"/>
  <c r="O48" i="1"/>
  <c r="AP198" i="1"/>
  <c r="AQ198" i="1"/>
  <c r="AR198" i="1"/>
  <c r="AS198" i="1"/>
  <c r="AT198" i="1"/>
  <c r="AU198" i="1"/>
  <c r="AV198" i="1"/>
  <c r="AW198" i="1"/>
  <c r="AX198" i="1"/>
  <c r="AY198" i="1"/>
  <c r="AZ198" i="1"/>
  <c r="BA198" i="1"/>
  <c r="BE198" i="1"/>
  <c r="BF198" i="1"/>
  <c r="BH198" i="1"/>
  <c r="M198" i="1"/>
  <c r="O198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E129" i="1"/>
  <c r="BF129" i="1"/>
  <c r="BH129" i="1"/>
  <c r="M129" i="1"/>
  <c r="O129" i="1"/>
  <c r="AP222" i="1"/>
  <c r="AQ222" i="1"/>
  <c r="AR222" i="1"/>
  <c r="AS222" i="1"/>
  <c r="AU222" i="1"/>
  <c r="AV222" i="1"/>
  <c r="AW222" i="1"/>
  <c r="AX222" i="1"/>
  <c r="AY222" i="1"/>
  <c r="AZ222" i="1"/>
  <c r="BA222" i="1"/>
  <c r="BE222" i="1"/>
  <c r="BF222" i="1"/>
  <c r="BH222" i="1"/>
  <c r="M222" i="1"/>
  <c r="O222" i="1"/>
  <c r="AP180" i="1"/>
  <c r="AQ180" i="1"/>
  <c r="AR180" i="1"/>
  <c r="AS180" i="1"/>
  <c r="AT180" i="1"/>
  <c r="AU180" i="1"/>
  <c r="AV180" i="1"/>
  <c r="AW180" i="1"/>
  <c r="AX180" i="1"/>
  <c r="AY180" i="1"/>
  <c r="AZ180" i="1"/>
  <c r="BA180" i="1"/>
  <c r="BE180" i="1"/>
  <c r="BF180" i="1"/>
  <c r="BH180" i="1"/>
  <c r="M180" i="1"/>
  <c r="O180" i="1"/>
  <c r="AP196" i="1"/>
  <c r="AQ196" i="1"/>
  <c r="AR196" i="1"/>
  <c r="AS196" i="1"/>
  <c r="AT196" i="1"/>
  <c r="AU196" i="1"/>
  <c r="AV196" i="1"/>
  <c r="AW196" i="1"/>
  <c r="AX196" i="1"/>
  <c r="AY196" i="1"/>
  <c r="AZ196" i="1"/>
  <c r="BA196" i="1"/>
  <c r="BE196" i="1"/>
  <c r="BF196" i="1"/>
  <c r="BH196" i="1"/>
  <c r="M196" i="1"/>
  <c r="O196" i="1"/>
  <c r="AP75" i="1"/>
  <c r="AQ75" i="1"/>
  <c r="AR75" i="1"/>
  <c r="AS75" i="1"/>
  <c r="AT75" i="1"/>
  <c r="AU75" i="1"/>
  <c r="AV75" i="1"/>
  <c r="AW75" i="1"/>
  <c r="AX75" i="1"/>
  <c r="AY75" i="1"/>
  <c r="AZ75" i="1"/>
  <c r="BA75" i="1"/>
  <c r="BE75" i="1"/>
  <c r="BF75" i="1"/>
  <c r="BH75" i="1"/>
  <c r="M75" i="1"/>
  <c r="O75" i="1"/>
  <c r="AP237" i="1"/>
  <c r="AQ237" i="1"/>
  <c r="AR237" i="1"/>
  <c r="AS237" i="1"/>
  <c r="AT237" i="1"/>
  <c r="AU237" i="1"/>
  <c r="AV237" i="1"/>
  <c r="AW237" i="1"/>
  <c r="AX237" i="1"/>
  <c r="AY237" i="1"/>
  <c r="AZ237" i="1"/>
  <c r="BA237" i="1"/>
  <c r="BE237" i="1"/>
  <c r="BF237" i="1"/>
  <c r="BH237" i="1"/>
  <c r="M237" i="1"/>
  <c r="O237" i="1"/>
  <c r="AP241" i="1"/>
  <c r="AQ241" i="1"/>
  <c r="AR241" i="1"/>
  <c r="AS241" i="1"/>
  <c r="AT241" i="1"/>
  <c r="AU241" i="1"/>
  <c r="AV241" i="1"/>
  <c r="AW241" i="1"/>
  <c r="AX241" i="1"/>
  <c r="AY241" i="1"/>
  <c r="AZ241" i="1"/>
  <c r="BA241" i="1"/>
  <c r="BE241" i="1"/>
  <c r="BF241" i="1"/>
  <c r="BH241" i="1"/>
  <c r="M241" i="1"/>
  <c r="O241" i="1"/>
  <c r="AP269" i="1"/>
  <c r="AQ269" i="1"/>
  <c r="AR269" i="1"/>
  <c r="AS269" i="1"/>
  <c r="AT269" i="1"/>
  <c r="AU269" i="1"/>
  <c r="AV269" i="1"/>
  <c r="AW269" i="1"/>
  <c r="AX269" i="1"/>
  <c r="AY269" i="1"/>
  <c r="AZ269" i="1"/>
  <c r="BA269" i="1"/>
  <c r="BE269" i="1"/>
  <c r="BF269" i="1"/>
  <c r="BH269" i="1"/>
  <c r="M269" i="1"/>
  <c r="O269" i="1"/>
  <c r="AP101" i="1"/>
  <c r="AQ101" i="1"/>
  <c r="AR101" i="1"/>
  <c r="AS101" i="1"/>
  <c r="AT101" i="1"/>
  <c r="AU101" i="1"/>
  <c r="AV101" i="1"/>
  <c r="AW101" i="1"/>
  <c r="AX101" i="1"/>
  <c r="AY101" i="1"/>
  <c r="AZ101" i="1"/>
  <c r="BA101" i="1"/>
  <c r="BE101" i="1"/>
  <c r="BF101" i="1"/>
  <c r="BH101" i="1"/>
  <c r="M101" i="1"/>
  <c r="O101" i="1"/>
  <c r="AP211" i="1"/>
  <c r="AQ211" i="1"/>
  <c r="AR211" i="1"/>
  <c r="AS211" i="1"/>
  <c r="AT211" i="1"/>
  <c r="AU211" i="1"/>
  <c r="AV211" i="1"/>
  <c r="AW211" i="1"/>
  <c r="AX211" i="1"/>
  <c r="AY211" i="1"/>
  <c r="AZ211" i="1"/>
  <c r="BA211" i="1"/>
  <c r="BE211" i="1"/>
  <c r="BF211" i="1"/>
  <c r="BH211" i="1"/>
  <c r="M211" i="1"/>
  <c r="O211" i="1"/>
  <c r="AP231" i="1"/>
  <c r="AQ231" i="1"/>
  <c r="AR231" i="1"/>
  <c r="AS231" i="1"/>
  <c r="AT231" i="1"/>
  <c r="AU231" i="1"/>
  <c r="AV231" i="1"/>
  <c r="AW231" i="1"/>
  <c r="AX231" i="1"/>
  <c r="AY231" i="1"/>
  <c r="AZ231" i="1"/>
  <c r="BA231" i="1"/>
  <c r="BE231" i="1"/>
  <c r="BF231" i="1"/>
  <c r="BH231" i="1"/>
  <c r="M231" i="1"/>
  <c r="O231" i="1"/>
  <c r="AP147" i="1"/>
  <c r="AQ147" i="1"/>
  <c r="AR147" i="1"/>
  <c r="AS147" i="1"/>
  <c r="AT147" i="1"/>
  <c r="AU147" i="1"/>
  <c r="AV147" i="1"/>
  <c r="AW147" i="1"/>
  <c r="AX147" i="1"/>
  <c r="AY147" i="1"/>
  <c r="AZ147" i="1"/>
  <c r="BA147" i="1"/>
  <c r="BE147" i="1"/>
  <c r="BF147" i="1"/>
  <c r="BH147" i="1"/>
  <c r="M147" i="1"/>
  <c r="O147" i="1"/>
  <c r="AP191" i="1"/>
  <c r="AQ191" i="1"/>
  <c r="AR191" i="1"/>
  <c r="AS191" i="1"/>
  <c r="AT191" i="1"/>
  <c r="AU191" i="1"/>
  <c r="AV191" i="1"/>
  <c r="AW191" i="1"/>
  <c r="AX191" i="1"/>
  <c r="AY191" i="1"/>
  <c r="AZ191" i="1"/>
  <c r="BA191" i="1"/>
  <c r="BE191" i="1"/>
  <c r="BF191" i="1"/>
  <c r="BH191" i="1"/>
  <c r="M191" i="1"/>
  <c r="O191" i="1"/>
  <c r="AP106" i="1"/>
  <c r="AQ106" i="1"/>
  <c r="AR106" i="1"/>
  <c r="AS106" i="1"/>
  <c r="AT106" i="1"/>
  <c r="AU106" i="1"/>
  <c r="AV106" i="1"/>
  <c r="AW106" i="1"/>
  <c r="AX106" i="1"/>
  <c r="AY106" i="1"/>
  <c r="AZ106" i="1"/>
  <c r="BA106" i="1"/>
  <c r="BE106" i="1"/>
  <c r="BF106" i="1"/>
  <c r="BH106" i="1"/>
  <c r="M106" i="1"/>
  <c r="O106" i="1"/>
  <c r="BC189" i="1"/>
  <c r="BD189" i="1"/>
  <c r="AP189" i="1"/>
  <c r="AQ189" i="1"/>
  <c r="AR189" i="1"/>
  <c r="AS189" i="1"/>
  <c r="AT189" i="1"/>
  <c r="AU189" i="1"/>
  <c r="AV189" i="1"/>
  <c r="AW189" i="1"/>
  <c r="AX189" i="1"/>
  <c r="AY189" i="1"/>
  <c r="AZ189" i="1"/>
  <c r="BA189" i="1"/>
  <c r="BE189" i="1"/>
  <c r="BF189" i="1"/>
  <c r="BH189" i="1"/>
  <c r="M189" i="1"/>
  <c r="O189" i="1"/>
  <c r="AP254" i="1"/>
  <c r="AQ254" i="1"/>
  <c r="AR254" i="1"/>
  <c r="AS254" i="1"/>
  <c r="AT254" i="1"/>
  <c r="AU254" i="1"/>
  <c r="AV254" i="1"/>
  <c r="AW254" i="1"/>
  <c r="AX254" i="1"/>
  <c r="AY254" i="1"/>
  <c r="AZ254" i="1"/>
  <c r="BA254" i="1"/>
  <c r="BE254" i="1"/>
  <c r="BF254" i="1"/>
  <c r="BH254" i="1"/>
  <c r="M254" i="1"/>
  <c r="O254" i="1"/>
  <c r="BC94" i="1"/>
  <c r="BD94" i="1"/>
  <c r="AP94" i="1"/>
  <c r="AQ94" i="1"/>
  <c r="AR94" i="1"/>
  <c r="AS94" i="1"/>
  <c r="AT94" i="1"/>
  <c r="AU94" i="1"/>
  <c r="AV94" i="1"/>
  <c r="AW94" i="1"/>
  <c r="AX94" i="1"/>
  <c r="AY94" i="1"/>
  <c r="AZ94" i="1"/>
  <c r="BA94" i="1"/>
  <c r="BE94" i="1"/>
  <c r="BF94" i="1"/>
  <c r="BH94" i="1"/>
  <c r="M94" i="1"/>
  <c r="O94" i="1"/>
  <c r="AP158" i="1"/>
  <c r="AQ158" i="1"/>
  <c r="AR158" i="1"/>
  <c r="AS158" i="1"/>
  <c r="AT158" i="1"/>
  <c r="AU158" i="1"/>
  <c r="AV158" i="1"/>
  <c r="AW158" i="1"/>
  <c r="AX158" i="1"/>
  <c r="AY158" i="1"/>
  <c r="AZ158" i="1"/>
  <c r="BA158" i="1"/>
  <c r="BE158" i="1"/>
  <c r="BF158" i="1"/>
  <c r="BH158" i="1"/>
  <c r="M158" i="1"/>
  <c r="O158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E27" i="1"/>
  <c r="BF27" i="1"/>
  <c r="BH27" i="1"/>
  <c r="M27" i="1"/>
  <c r="O27" i="1"/>
  <c r="BC62" i="1"/>
  <c r="BD62" i="1"/>
  <c r="AP62" i="1"/>
  <c r="AQ62" i="1"/>
  <c r="AR62" i="1"/>
  <c r="AS62" i="1"/>
  <c r="AT62" i="1"/>
  <c r="AU62" i="1"/>
  <c r="AV62" i="1"/>
  <c r="AW62" i="1"/>
  <c r="AX62" i="1"/>
  <c r="AY62" i="1"/>
  <c r="AZ62" i="1"/>
  <c r="BA62" i="1"/>
  <c r="BE62" i="1"/>
  <c r="BF62" i="1"/>
  <c r="BH62" i="1"/>
  <c r="M62" i="1"/>
  <c r="O62" i="1"/>
  <c r="AP157" i="1"/>
  <c r="AQ157" i="1"/>
  <c r="AR157" i="1"/>
  <c r="AS157" i="1"/>
  <c r="AT157" i="1"/>
  <c r="AU157" i="1"/>
  <c r="AV157" i="1"/>
  <c r="AW157" i="1"/>
  <c r="AX157" i="1"/>
  <c r="AY157" i="1"/>
  <c r="AZ157" i="1"/>
  <c r="BA157" i="1"/>
  <c r="BE157" i="1"/>
  <c r="BF157" i="1"/>
  <c r="BH157" i="1"/>
  <c r="M157" i="1"/>
  <c r="O157" i="1"/>
  <c r="AP172" i="1"/>
  <c r="AQ172" i="1"/>
  <c r="AR172" i="1"/>
  <c r="AS172" i="1"/>
  <c r="AT172" i="1"/>
  <c r="AU172" i="1"/>
  <c r="AV172" i="1"/>
  <c r="AW172" i="1"/>
  <c r="AX172" i="1"/>
  <c r="AY172" i="1"/>
  <c r="AZ172" i="1"/>
  <c r="BA172" i="1"/>
  <c r="BE172" i="1"/>
  <c r="BF172" i="1"/>
  <c r="BH172" i="1"/>
  <c r="M172" i="1"/>
  <c r="O172" i="1"/>
  <c r="AP170" i="1"/>
  <c r="AQ170" i="1"/>
  <c r="AR170" i="1"/>
  <c r="AS170" i="1"/>
  <c r="AT170" i="1"/>
  <c r="AU170" i="1"/>
  <c r="AV170" i="1"/>
  <c r="AW170" i="1"/>
  <c r="AX170" i="1"/>
  <c r="AY170" i="1"/>
  <c r="AZ170" i="1"/>
  <c r="BA170" i="1"/>
  <c r="BE170" i="1"/>
  <c r="BF170" i="1"/>
  <c r="BH170" i="1"/>
  <c r="M170" i="1"/>
  <c r="O170" i="1"/>
  <c r="AP3" i="1"/>
  <c r="AQ3" i="1"/>
  <c r="AR3" i="1"/>
  <c r="AS3" i="1"/>
  <c r="AT3" i="1"/>
  <c r="AU3" i="1"/>
  <c r="AV3" i="1"/>
  <c r="AW3" i="1"/>
  <c r="AX3" i="1"/>
  <c r="AY3" i="1"/>
  <c r="AZ3" i="1"/>
  <c r="BA3" i="1"/>
  <c r="BE3" i="1"/>
  <c r="BF3" i="1"/>
  <c r="BH3" i="1"/>
  <c r="M3" i="1"/>
  <c r="O3" i="1"/>
  <c r="AP183" i="1"/>
  <c r="AQ183" i="1"/>
  <c r="AR183" i="1"/>
  <c r="AS183" i="1"/>
  <c r="AU183" i="1"/>
  <c r="AV183" i="1"/>
  <c r="AW183" i="1"/>
  <c r="AX183" i="1"/>
  <c r="AY183" i="1"/>
  <c r="AZ183" i="1"/>
  <c r="BA183" i="1"/>
  <c r="BE183" i="1"/>
  <c r="BF183" i="1"/>
  <c r="BH183" i="1"/>
  <c r="M183" i="1"/>
  <c r="O183" i="1"/>
  <c r="AP253" i="1"/>
  <c r="AQ253" i="1"/>
  <c r="AR253" i="1"/>
  <c r="AS253" i="1"/>
  <c r="AT253" i="1"/>
  <c r="AU253" i="1"/>
  <c r="AV253" i="1"/>
  <c r="AW253" i="1"/>
  <c r="AX253" i="1"/>
  <c r="AY253" i="1"/>
  <c r="AZ253" i="1"/>
  <c r="BA253" i="1"/>
  <c r="BE253" i="1"/>
  <c r="BF253" i="1"/>
  <c r="BH253" i="1"/>
  <c r="M253" i="1"/>
  <c r="O253" i="1"/>
  <c r="AP86" i="1"/>
  <c r="AQ86" i="1"/>
  <c r="AR86" i="1"/>
  <c r="AS86" i="1"/>
  <c r="AT86" i="1"/>
  <c r="AU86" i="1"/>
  <c r="AV86" i="1"/>
  <c r="AW86" i="1"/>
  <c r="AX86" i="1"/>
  <c r="AY86" i="1"/>
  <c r="AZ86" i="1"/>
  <c r="BA86" i="1"/>
  <c r="BE86" i="1"/>
  <c r="BF86" i="1"/>
  <c r="BH86" i="1"/>
  <c r="M86" i="1"/>
  <c r="O86" i="1"/>
  <c r="AP275" i="1"/>
  <c r="AQ275" i="1"/>
  <c r="AR275" i="1"/>
  <c r="AS275" i="1"/>
  <c r="AT275" i="1"/>
  <c r="AU275" i="1"/>
  <c r="AV275" i="1"/>
  <c r="AW275" i="1"/>
  <c r="AX275" i="1"/>
  <c r="AY275" i="1"/>
  <c r="AZ275" i="1"/>
  <c r="BA275" i="1"/>
  <c r="BE275" i="1"/>
  <c r="BF275" i="1"/>
  <c r="BH275" i="1"/>
  <c r="M275" i="1"/>
  <c r="O275" i="1"/>
  <c r="AP149" i="1"/>
  <c r="AQ149" i="1"/>
  <c r="AS149" i="1"/>
  <c r="AT149" i="1"/>
  <c r="AU149" i="1"/>
  <c r="AV149" i="1"/>
  <c r="AW149" i="1"/>
  <c r="AX149" i="1"/>
  <c r="AY149" i="1"/>
  <c r="AZ149" i="1"/>
  <c r="BA149" i="1"/>
  <c r="BE149" i="1"/>
  <c r="BF149" i="1"/>
  <c r="BH149" i="1"/>
  <c r="M149" i="1"/>
  <c r="O149" i="1"/>
  <c r="BC239" i="1"/>
  <c r="BD239" i="1"/>
  <c r="AP239" i="1"/>
  <c r="AQ239" i="1"/>
  <c r="AR239" i="1"/>
  <c r="AS239" i="1"/>
  <c r="AT239" i="1"/>
  <c r="AU239" i="1"/>
  <c r="AV239" i="1"/>
  <c r="AW239" i="1"/>
  <c r="AX239" i="1"/>
  <c r="AY239" i="1"/>
  <c r="AZ239" i="1"/>
  <c r="BA239" i="1"/>
  <c r="BE239" i="1"/>
  <c r="BF239" i="1"/>
  <c r="BH239" i="1"/>
  <c r="M239" i="1"/>
  <c r="O239" i="1"/>
  <c r="AP117" i="1"/>
  <c r="AQ117" i="1"/>
  <c r="AR117" i="1"/>
  <c r="AS117" i="1"/>
  <c r="AT117" i="1"/>
  <c r="AU117" i="1"/>
  <c r="AV117" i="1"/>
  <c r="AW117" i="1"/>
  <c r="AX117" i="1"/>
  <c r="AY117" i="1"/>
  <c r="AZ117" i="1"/>
  <c r="BA117" i="1"/>
  <c r="BE117" i="1"/>
  <c r="BF117" i="1"/>
  <c r="BH117" i="1"/>
  <c r="M117" i="1"/>
  <c r="O117" i="1"/>
  <c r="BC201" i="1"/>
  <c r="BD201" i="1"/>
  <c r="AP201" i="1"/>
  <c r="AQ201" i="1"/>
  <c r="AR201" i="1"/>
  <c r="AS201" i="1"/>
  <c r="AT201" i="1"/>
  <c r="AU201" i="1"/>
  <c r="AV201" i="1"/>
  <c r="AW201" i="1"/>
  <c r="AX201" i="1"/>
  <c r="AY201" i="1"/>
  <c r="AZ201" i="1"/>
  <c r="BA201" i="1"/>
  <c r="BE201" i="1"/>
  <c r="BF201" i="1"/>
  <c r="BH201" i="1"/>
  <c r="M201" i="1"/>
  <c r="O201" i="1"/>
  <c r="AP133" i="1"/>
  <c r="AQ133" i="1"/>
  <c r="AR133" i="1"/>
  <c r="AS133" i="1"/>
  <c r="AT133" i="1"/>
  <c r="AU133" i="1"/>
  <c r="AV133" i="1"/>
  <c r="AW133" i="1"/>
  <c r="AX133" i="1"/>
  <c r="AY133" i="1"/>
  <c r="AZ133" i="1"/>
  <c r="BA133" i="1"/>
  <c r="BE133" i="1"/>
  <c r="BF133" i="1"/>
  <c r="BH133" i="1"/>
  <c r="M133" i="1"/>
  <c r="O133" i="1"/>
  <c r="AP37" i="1"/>
  <c r="AQ37" i="1"/>
  <c r="AR37" i="1"/>
  <c r="AS37" i="1"/>
  <c r="AT37" i="1"/>
  <c r="AU37" i="1"/>
  <c r="AV37" i="1"/>
  <c r="AW37" i="1"/>
  <c r="AX37" i="1"/>
  <c r="AY37" i="1"/>
  <c r="AZ37" i="1"/>
  <c r="BA37" i="1"/>
  <c r="BE37" i="1"/>
  <c r="BF37" i="1"/>
  <c r="BH37" i="1"/>
  <c r="M37" i="1"/>
  <c r="O37" i="1"/>
  <c r="BC28" i="1"/>
  <c r="BD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E28" i="1"/>
  <c r="BF28" i="1"/>
  <c r="BH28" i="1"/>
  <c r="M28" i="1"/>
  <c r="O28" i="1"/>
  <c r="BC255" i="1"/>
  <c r="BD255" i="1"/>
  <c r="AP255" i="1"/>
  <c r="AQ255" i="1"/>
  <c r="AR255" i="1"/>
  <c r="AS255" i="1"/>
  <c r="AT255" i="1"/>
  <c r="AU255" i="1"/>
  <c r="AV255" i="1"/>
  <c r="AW255" i="1"/>
  <c r="AX255" i="1"/>
  <c r="AY255" i="1"/>
  <c r="AZ255" i="1"/>
  <c r="BA255" i="1"/>
  <c r="BE255" i="1"/>
  <c r="BF255" i="1"/>
  <c r="BH255" i="1"/>
  <c r="M255" i="1"/>
  <c r="O255" i="1"/>
  <c r="BC210" i="1"/>
  <c r="BD210" i="1"/>
  <c r="AP210" i="1"/>
  <c r="AQ210" i="1"/>
  <c r="AR210" i="1"/>
  <c r="AS210" i="1"/>
  <c r="AT210" i="1"/>
  <c r="AU210" i="1"/>
  <c r="AV210" i="1"/>
  <c r="AW210" i="1"/>
  <c r="AX210" i="1"/>
  <c r="AY210" i="1"/>
  <c r="AZ210" i="1"/>
  <c r="BA210" i="1"/>
  <c r="BE210" i="1"/>
  <c r="BF210" i="1"/>
  <c r="BH210" i="1"/>
  <c r="M210" i="1"/>
  <c r="O210" i="1"/>
  <c r="AP156" i="1"/>
  <c r="AQ156" i="1"/>
  <c r="AR156" i="1"/>
  <c r="AS156" i="1"/>
  <c r="AT156" i="1"/>
  <c r="AU156" i="1"/>
  <c r="AV156" i="1"/>
  <c r="AW156" i="1"/>
  <c r="AX156" i="1"/>
  <c r="AY156" i="1"/>
  <c r="AZ156" i="1"/>
  <c r="BA156" i="1"/>
  <c r="BE156" i="1"/>
  <c r="BF156" i="1"/>
  <c r="BH156" i="1"/>
  <c r="M156" i="1"/>
  <c r="O156" i="1"/>
  <c r="BC153" i="1"/>
  <c r="BD153" i="1"/>
  <c r="AP153" i="1"/>
  <c r="AQ153" i="1"/>
  <c r="AR153" i="1"/>
  <c r="AS153" i="1"/>
  <c r="AT153" i="1"/>
  <c r="AU153" i="1"/>
  <c r="AV153" i="1"/>
  <c r="AW153" i="1"/>
  <c r="AX153" i="1"/>
  <c r="AY153" i="1"/>
  <c r="AZ153" i="1"/>
  <c r="BA153" i="1"/>
  <c r="BE153" i="1"/>
  <c r="BF153" i="1"/>
  <c r="BH153" i="1"/>
  <c r="M153" i="1"/>
  <c r="O153" i="1"/>
  <c r="AP121" i="1"/>
  <c r="AQ121" i="1"/>
  <c r="AR121" i="1"/>
  <c r="AS121" i="1"/>
  <c r="AT121" i="1"/>
  <c r="AU121" i="1"/>
  <c r="AV121" i="1"/>
  <c r="AW121" i="1"/>
  <c r="AX121" i="1"/>
  <c r="AY121" i="1"/>
  <c r="AZ121" i="1"/>
  <c r="BA121" i="1"/>
  <c r="BE121" i="1"/>
  <c r="BF121" i="1"/>
  <c r="BH121" i="1"/>
  <c r="M121" i="1"/>
  <c r="O121" i="1"/>
  <c r="BC55" i="1"/>
  <c r="BD55" i="1"/>
  <c r="AP55" i="1"/>
  <c r="AQ55" i="1"/>
  <c r="AR55" i="1"/>
  <c r="AS55" i="1"/>
  <c r="AT55" i="1"/>
  <c r="AU55" i="1"/>
  <c r="AV55" i="1"/>
  <c r="AW55" i="1"/>
  <c r="AX55" i="1"/>
  <c r="AY55" i="1"/>
  <c r="AZ55" i="1"/>
  <c r="BA55" i="1"/>
  <c r="BE55" i="1"/>
  <c r="BF55" i="1"/>
  <c r="BH55" i="1"/>
  <c r="M55" i="1"/>
  <c r="O55" i="1"/>
  <c r="AV16" i="1"/>
  <c r="AW16" i="1"/>
  <c r="AX16" i="1"/>
  <c r="AY16" i="1"/>
  <c r="AZ16" i="1"/>
  <c r="BA16" i="1"/>
  <c r="BE16" i="1"/>
  <c r="BF16" i="1"/>
  <c r="BH16" i="1"/>
  <c r="M16" i="1"/>
  <c r="O16" i="1"/>
  <c r="AP286" i="1"/>
  <c r="AQ286" i="1"/>
  <c r="AR286" i="1"/>
  <c r="AS286" i="1"/>
  <c r="AT286" i="1"/>
  <c r="AU286" i="1"/>
  <c r="AV286" i="1"/>
  <c r="AW286" i="1"/>
  <c r="AX286" i="1"/>
  <c r="AY286" i="1"/>
  <c r="AZ286" i="1"/>
  <c r="BA286" i="1"/>
  <c r="BE286" i="1"/>
  <c r="BF286" i="1"/>
  <c r="BH286" i="1"/>
  <c r="M286" i="1"/>
  <c r="O286" i="1"/>
  <c r="AP287" i="1"/>
  <c r="AQ287" i="1"/>
  <c r="AR287" i="1"/>
  <c r="AS287" i="1"/>
  <c r="AT287" i="1"/>
  <c r="AU287" i="1"/>
  <c r="AV287" i="1"/>
  <c r="AW287" i="1"/>
  <c r="AX287" i="1"/>
  <c r="AY287" i="1"/>
  <c r="AZ287" i="1"/>
  <c r="BA287" i="1"/>
  <c r="BE287" i="1"/>
  <c r="BF287" i="1"/>
  <c r="BH287" i="1"/>
  <c r="M287" i="1"/>
  <c r="O287" i="1"/>
  <c r="AP132" i="1"/>
  <c r="AQ132" i="1"/>
  <c r="AR132" i="1"/>
  <c r="AS132" i="1"/>
  <c r="AT132" i="1"/>
  <c r="AU132" i="1"/>
  <c r="AV132" i="1"/>
  <c r="AW132" i="1"/>
  <c r="AX132" i="1"/>
  <c r="AY132" i="1"/>
  <c r="AZ132" i="1"/>
  <c r="BA132" i="1"/>
  <c r="BE132" i="1"/>
  <c r="BF132" i="1"/>
  <c r="BH132" i="1"/>
  <c r="M132" i="1"/>
  <c r="O132" i="1"/>
  <c r="AP138" i="1"/>
  <c r="AQ138" i="1"/>
  <c r="AR138" i="1"/>
  <c r="AS138" i="1"/>
  <c r="AT138" i="1"/>
  <c r="AU138" i="1"/>
  <c r="AV138" i="1"/>
  <c r="AW138" i="1"/>
  <c r="AX138" i="1"/>
  <c r="AY138" i="1"/>
  <c r="AZ138" i="1"/>
  <c r="BA138" i="1"/>
  <c r="BE138" i="1"/>
  <c r="BF138" i="1"/>
  <c r="BH138" i="1"/>
  <c r="M138" i="1"/>
  <c r="O138" i="1"/>
  <c r="AP139" i="1"/>
  <c r="AQ139" i="1"/>
  <c r="AR139" i="1"/>
  <c r="AS139" i="1"/>
  <c r="AT139" i="1"/>
  <c r="AU139" i="1"/>
  <c r="AV139" i="1"/>
  <c r="AW139" i="1"/>
  <c r="AX139" i="1"/>
  <c r="AY139" i="1"/>
  <c r="AZ139" i="1"/>
  <c r="BA139" i="1"/>
  <c r="BE139" i="1"/>
  <c r="BF139" i="1"/>
  <c r="BH139" i="1"/>
  <c r="M139" i="1"/>
  <c r="O139" i="1"/>
  <c r="AP187" i="1"/>
  <c r="AQ187" i="1"/>
  <c r="AR187" i="1"/>
  <c r="AS187" i="1"/>
  <c r="AT187" i="1"/>
  <c r="AU187" i="1"/>
  <c r="AV187" i="1"/>
  <c r="AW187" i="1"/>
  <c r="AX187" i="1"/>
  <c r="AY187" i="1"/>
  <c r="AZ187" i="1"/>
  <c r="BA187" i="1"/>
  <c r="BE187" i="1"/>
  <c r="BF187" i="1"/>
  <c r="BH187" i="1"/>
  <c r="M187" i="1"/>
  <c r="O187" i="1"/>
  <c r="AP212" i="1"/>
  <c r="AQ212" i="1"/>
  <c r="AR212" i="1"/>
  <c r="AS212" i="1"/>
  <c r="AT212" i="1"/>
  <c r="AU212" i="1"/>
  <c r="AV212" i="1"/>
  <c r="AW212" i="1"/>
  <c r="AX212" i="1"/>
  <c r="AY212" i="1"/>
  <c r="AZ212" i="1"/>
  <c r="BA212" i="1"/>
  <c r="BE212" i="1"/>
  <c r="BF212" i="1"/>
  <c r="BH212" i="1"/>
  <c r="M212" i="1"/>
  <c r="O212" i="1"/>
  <c r="AP144" i="1"/>
  <c r="AQ144" i="1"/>
  <c r="AR144" i="1"/>
  <c r="AS144" i="1"/>
  <c r="AT144" i="1"/>
  <c r="AU144" i="1"/>
  <c r="AV144" i="1"/>
  <c r="AW144" i="1"/>
  <c r="AX144" i="1"/>
  <c r="AY144" i="1"/>
  <c r="AZ144" i="1"/>
  <c r="BA144" i="1"/>
  <c r="BE144" i="1"/>
  <c r="BF144" i="1"/>
  <c r="BH144" i="1"/>
  <c r="M144" i="1"/>
  <c r="O144" i="1"/>
  <c r="AP145" i="1"/>
  <c r="AQ145" i="1"/>
  <c r="AR145" i="1"/>
  <c r="AS145" i="1"/>
  <c r="AT145" i="1"/>
  <c r="AU145" i="1"/>
  <c r="AV145" i="1"/>
  <c r="AW145" i="1"/>
  <c r="AX145" i="1"/>
  <c r="AY145" i="1"/>
  <c r="AZ145" i="1"/>
  <c r="BA145" i="1"/>
  <c r="BE145" i="1"/>
  <c r="BF145" i="1"/>
  <c r="BH145" i="1"/>
  <c r="M145" i="1"/>
  <c r="O145" i="1"/>
  <c r="AP235" i="1"/>
  <c r="AQ235" i="1"/>
  <c r="AR235" i="1"/>
  <c r="AS235" i="1"/>
  <c r="AT235" i="1"/>
  <c r="AU235" i="1"/>
  <c r="AV235" i="1"/>
  <c r="AW235" i="1"/>
  <c r="AX235" i="1"/>
  <c r="AY235" i="1"/>
  <c r="AZ235" i="1"/>
  <c r="BA235" i="1"/>
  <c r="BE235" i="1"/>
  <c r="BF235" i="1"/>
  <c r="BH235" i="1"/>
  <c r="M235" i="1"/>
  <c r="O235" i="1"/>
  <c r="AV262" i="1"/>
  <c r="AW262" i="1"/>
  <c r="AX262" i="1"/>
  <c r="AY262" i="1"/>
  <c r="AZ262" i="1"/>
  <c r="BA262" i="1"/>
  <c r="BE262" i="1"/>
  <c r="BF262" i="1"/>
  <c r="BH262" i="1"/>
  <c r="M262" i="1"/>
  <c r="O262" i="1"/>
  <c r="AP146" i="1"/>
  <c r="AQ146" i="1"/>
  <c r="AR146" i="1"/>
  <c r="AS146" i="1"/>
  <c r="AT146" i="1"/>
  <c r="AU146" i="1"/>
  <c r="AV146" i="1"/>
  <c r="AW146" i="1"/>
  <c r="AX146" i="1"/>
  <c r="AY146" i="1"/>
  <c r="AZ146" i="1"/>
  <c r="BA146" i="1"/>
  <c r="BE146" i="1"/>
  <c r="BF146" i="1"/>
  <c r="BH146" i="1"/>
  <c r="M146" i="1"/>
  <c r="O146" i="1"/>
  <c r="AP151" i="1"/>
  <c r="AQ151" i="1"/>
  <c r="AR151" i="1"/>
  <c r="AS151" i="1"/>
  <c r="AT151" i="1"/>
  <c r="AU151" i="1"/>
  <c r="AV151" i="1"/>
  <c r="AW151" i="1"/>
  <c r="AX151" i="1"/>
  <c r="AY151" i="1"/>
  <c r="AZ151" i="1"/>
  <c r="BA151" i="1"/>
  <c r="BE151" i="1"/>
  <c r="BF151" i="1"/>
  <c r="BH151" i="1"/>
  <c r="M151" i="1"/>
  <c r="O151" i="1"/>
  <c r="AP128" i="1"/>
  <c r="AQ128" i="1"/>
  <c r="AR128" i="1"/>
  <c r="AS128" i="1"/>
  <c r="AT128" i="1"/>
  <c r="AU128" i="1"/>
  <c r="AV128" i="1"/>
  <c r="AW128" i="1"/>
  <c r="AX128" i="1"/>
  <c r="AY128" i="1"/>
  <c r="AZ128" i="1"/>
  <c r="BA128" i="1"/>
  <c r="BE128" i="1"/>
  <c r="BF128" i="1"/>
  <c r="BH128" i="1"/>
  <c r="M128" i="1"/>
  <c r="O128" i="1"/>
  <c r="AP168" i="1"/>
  <c r="AQ168" i="1"/>
  <c r="AR168" i="1"/>
  <c r="AS168" i="1"/>
  <c r="AT168" i="1"/>
  <c r="AU168" i="1"/>
  <c r="AV168" i="1"/>
  <c r="AW168" i="1"/>
  <c r="AX168" i="1"/>
  <c r="AY168" i="1"/>
  <c r="AZ168" i="1"/>
  <c r="BA168" i="1"/>
  <c r="BE168" i="1"/>
  <c r="BF168" i="1"/>
  <c r="BH168" i="1"/>
  <c r="M168" i="1"/>
  <c r="O168" i="1"/>
  <c r="AP176" i="1"/>
  <c r="AQ176" i="1"/>
  <c r="AR176" i="1"/>
  <c r="AS176" i="1"/>
  <c r="AT176" i="1"/>
  <c r="AU176" i="1"/>
  <c r="AV176" i="1"/>
  <c r="AW176" i="1"/>
  <c r="AX176" i="1"/>
  <c r="AY176" i="1"/>
  <c r="AZ176" i="1"/>
  <c r="BA176" i="1"/>
  <c r="BE176" i="1"/>
  <c r="BF176" i="1"/>
  <c r="BH176" i="1"/>
  <c r="M176" i="1"/>
  <c r="O176" i="1"/>
  <c r="AP273" i="1"/>
  <c r="AQ273" i="1"/>
  <c r="AR273" i="1"/>
  <c r="AS273" i="1"/>
  <c r="AT273" i="1"/>
  <c r="AU273" i="1"/>
  <c r="AV273" i="1"/>
  <c r="AW273" i="1"/>
  <c r="AX273" i="1"/>
  <c r="AY273" i="1"/>
  <c r="AZ273" i="1"/>
  <c r="BA273" i="1"/>
  <c r="BE273" i="1"/>
  <c r="BF273" i="1"/>
  <c r="BH273" i="1"/>
  <c r="M273" i="1"/>
  <c r="O273" i="1"/>
  <c r="BC204" i="1"/>
  <c r="BD204" i="1"/>
  <c r="AP204" i="1"/>
  <c r="AQ204" i="1"/>
  <c r="AR204" i="1"/>
  <c r="AS204" i="1"/>
  <c r="AT204" i="1"/>
  <c r="AU204" i="1"/>
  <c r="AV204" i="1"/>
  <c r="AW204" i="1"/>
  <c r="AX204" i="1"/>
  <c r="AY204" i="1"/>
  <c r="AZ204" i="1"/>
  <c r="BA204" i="1"/>
  <c r="BE204" i="1"/>
  <c r="BF204" i="1"/>
  <c r="BH204" i="1"/>
  <c r="M204" i="1"/>
  <c r="O204" i="1"/>
  <c r="AP206" i="1"/>
  <c r="AQ206" i="1"/>
  <c r="AR206" i="1"/>
  <c r="AS206" i="1"/>
  <c r="AT206" i="1"/>
  <c r="AU206" i="1"/>
  <c r="AV206" i="1"/>
  <c r="AW206" i="1"/>
  <c r="AX206" i="1"/>
  <c r="AY206" i="1"/>
  <c r="AZ206" i="1"/>
  <c r="BA206" i="1"/>
  <c r="BE206" i="1"/>
  <c r="BF206" i="1"/>
  <c r="BH206" i="1"/>
  <c r="M206" i="1"/>
  <c r="O206" i="1"/>
  <c r="AP219" i="1"/>
  <c r="AQ219" i="1"/>
  <c r="AR219" i="1"/>
  <c r="AS219" i="1"/>
  <c r="AT219" i="1"/>
  <c r="AU219" i="1"/>
  <c r="AV219" i="1"/>
  <c r="AW219" i="1"/>
  <c r="AX219" i="1"/>
  <c r="AY219" i="1"/>
  <c r="AZ219" i="1"/>
  <c r="BA219" i="1"/>
  <c r="BE219" i="1"/>
  <c r="BF219" i="1"/>
  <c r="BH219" i="1"/>
  <c r="M219" i="1"/>
  <c r="O219" i="1"/>
  <c r="AP227" i="1"/>
  <c r="AQ227" i="1"/>
  <c r="AR227" i="1"/>
  <c r="AS227" i="1"/>
  <c r="AT227" i="1"/>
  <c r="AU227" i="1"/>
  <c r="AV227" i="1"/>
  <c r="AW227" i="1"/>
  <c r="AX227" i="1"/>
  <c r="AY227" i="1"/>
  <c r="AZ227" i="1"/>
  <c r="BA227" i="1"/>
  <c r="BE227" i="1"/>
  <c r="BF227" i="1"/>
  <c r="BH227" i="1"/>
  <c r="M227" i="1"/>
  <c r="O227" i="1"/>
  <c r="AP234" i="1"/>
  <c r="AQ234" i="1"/>
  <c r="AR234" i="1"/>
  <c r="AS234" i="1"/>
  <c r="AT234" i="1"/>
  <c r="AU234" i="1"/>
  <c r="AV234" i="1"/>
  <c r="AW234" i="1"/>
  <c r="AX234" i="1"/>
  <c r="AY234" i="1"/>
  <c r="AZ234" i="1"/>
  <c r="BA234" i="1"/>
  <c r="BE234" i="1"/>
  <c r="BF234" i="1"/>
  <c r="BH234" i="1"/>
  <c r="M234" i="1"/>
  <c r="O234" i="1"/>
  <c r="AP57" i="1"/>
  <c r="AQ57" i="1"/>
  <c r="AR57" i="1"/>
  <c r="AS57" i="1"/>
  <c r="AT57" i="1"/>
  <c r="AV57" i="1"/>
  <c r="AW57" i="1"/>
  <c r="AX57" i="1"/>
  <c r="AY57" i="1"/>
  <c r="AZ57" i="1"/>
  <c r="BA57" i="1"/>
  <c r="BE57" i="1"/>
  <c r="BF57" i="1"/>
  <c r="BH57" i="1"/>
  <c r="M57" i="1"/>
  <c r="O57" i="1"/>
  <c r="AP20" i="1"/>
  <c r="AQ20" i="1"/>
  <c r="AR20" i="1"/>
  <c r="AS20" i="1"/>
  <c r="AU20" i="1"/>
  <c r="AV20" i="1"/>
  <c r="AW20" i="1"/>
  <c r="AX20" i="1"/>
  <c r="AY20" i="1"/>
  <c r="AZ20" i="1"/>
  <c r="BA20" i="1"/>
  <c r="BE20" i="1"/>
  <c r="BF20" i="1"/>
  <c r="BH20" i="1"/>
  <c r="M20" i="1"/>
  <c r="O20" i="1"/>
  <c r="AP58" i="1"/>
  <c r="AQ58" i="1"/>
  <c r="AS58" i="1"/>
  <c r="AT58" i="1"/>
  <c r="AU58" i="1"/>
  <c r="AV58" i="1"/>
  <c r="AW58" i="1"/>
  <c r="AX58" i="1"/>
  <c r="AY58" i="1"/>
  <c r="AZ58" i="1"/>
  <c r="BA58" i="1"/>
  <c r="BE58" i="1"/>
  <c r="BF58" i="1"/>
  <c r="BH58" i="1"/>
  <c r="M58" i="1"/>
  <c r="O58" i="1"/>
  <c r="BC92" i="1"/>
  <c r="BD92" i="1"/>
  <c r="AP92" i="1"/>
  <c r="AQ92" i="1"/>
  <c r="AR92" i="1"/>
  <c r="AS92" i="1"/>
  <c r="AT92" i="1"/>
  <c r="AU92" i="1"/>
  <c r="AV92" i="1"/>
  <c r="AW92" i="1"/>
  <c r="AX92" i="1"/>
  <c r="AY92" i="1"/>
  <c r="AZ92" i="1"/>
  <c r="BA92" i="1"/>
  <c r="BE92" i="1"/>
  <c r="BF92" i="1"/>
  <c r="BH92" i="1"/>
  <c r="M92" i="1"/>
  <c r="O92" i="1"/>
  <c r="AP247" i="1"/>
  <c r="AQ247" i="1"/>
  <c r="AR247" i="1"/>
  <c r="AS247" i="1"/>
  <c r="AT247" i="1"/>
  <c r="AU247" i="1"/>
  <c r="AV247" i="1"/>
  <c r="AW247" i="1"/>
  <c r="AX247" i="1"/>
  <c r="AY247" i="1"/>
  <c r="AZ247" i="1"/>
  <c r="BA247" i="1"/>
  <c r="BE247" i="1"/>
  <c r="BF247" i="1"/>
  <c r="BH247" i="1"/>
  <c r="M247" i="1"/>
  <c r="O247" i="1"/>
  <c r="AP284" i="1"/>
  <c r="AQ284" i="1"/>
  <c r="AR284" i="1"/>
  <c r="AS284" i="1"/>
  <c r="AT284" i="1"/>
  <c r="AU284" i="1"/>
  <c r="AV284" i="1"/>
  <c r="AW284" i="1"/>
  <c r="AX284" i="1"/>
  <c r="AY284" i="1"/>
  <c r="AZ284" i="1"/>
  <c r="BA284" i="1"/>
  <c r="BE284" i="1"/>
  <c r="BF284" i="1"/>
  <c r="BH284" i="1"/>
  <c r="M284" i="1"/>
  <c r="O284" i="1"/>
  <c r="AP74" i="1"/>
  <c r="AQ74" i="1"/>
  <c r="AR74" i="1"/>
  <c r="AS74" i="1"/>
  <c r="AT74" i="1"/>
  <c r="AU74" i="1"/>
  <c r="AV74" i="1"/>
  <c r="AW74" i="1"/>
  <c r="AX74" i="1"/>
  <c r="AY74" i="1"/>
  <c r="AZ74" i="1"/>
  <c r="BA74" i="1"/>
  <c r="BE74" i="1"/>
  <c r="BF74" i="1"/>
  <c r="BH74" i="1"/>
  <c r="M74" i="1"/>
  <c r="O74" i="1"/>
  <c r="AP116" i="1"/>
  <c r="AQ116" i="1"/>
  <c r="AR116" i="1"/>
  <c r="AS116" i="1"/>
  <c r="AT116" i="1"/>
  <c r="AU116" i="1"/>
  <c r="AV116" i="1"/>
  <c r="AW116" i="1"/>
  <c r="AX116" i="1"/>
  <c r="AY116" i="1"/>
  <c r="AZ116" i="1"/>
  <c r="BA116" i="1"/>
  <c r="BE116" i="1"/>
  <c r="BF116" i="1"/>
  <c r="BH116" i="1"/>
  <c r="M116" i="1"/>
  <c r="O116" i="1"/>
  <c r="AP209" i="1"/>
  <c r="AQ209" i="1"/>
  <c r="AR209" i="1"/>
  <c r="AS209" i="1"/>
  <c r="AT209" i="1"/>
  <c r="AU209" i="1"/>
  <c r="AV209" i="1"/>
  <c r="AW209" i="1"/>
  <c r="AX209" i="1"/>
  <c r="AY209" i="1"/>
  <c r="AZ209" i="1"/>
  <c r="BA209" i="1"/>
  <c r="BE209" i="1"/>
  <c r="BF209" i="1"/>
  <c r="BH209" i="1"/>
  <c r="M209" i="1"/>
  <c r="O209" i="1"/>
  <c r="AP257" i="1"/>
  <c r="AQ257" i="1"/>
  <c r="AR257" i="1"/>
  <c r="AS257" i="1"/>
  <c r="AT257" i="1"/>
  <c r="AU257" i="1"/>
  <c r="AV257" i="1"/>
  <c r="AW257" i="1"/>
  <c r="AX257" i="1"/>
  <c r="AY257" i="1"/>
  <c r="AZ257" i="1"/>
  <c r="BA257" i="1"/>
  <c r="BE257" i="1"/>
  <c r="BF257" i="1"/>
  <c r="BH257" i="1"/>
  <c r="M257" i="1"/>
  <c r="O257" i="1"/>
  <c r="AV61" i="1"/>
  <c r="AW61" i="1"/>
  <c r="AX61" i="1"/>
  <c r="AY61" i="1"/>
  <c r="AZ61" i="1"/>
  <c r="BA61" i="1"/>
  <c r="BE61" i="1"/>
  <c r="BF61" i="1"/>
  <c r="BH61" i="1"/>
  <c r="M61" i="1"/>
  <c r="O61" i="1"/>
  <c r="BC251" i="1"/>
  <c r="BD251" i="1"/>
  <c r="AP251" i="1"/>
  <c r="AQ251" i="1"/>
  <c r="AR251" i="1"/>
  <c r="AS251" i="1"/>
  <c r="AT251" i="1"/>
  <c r="AU251" i="1"/>
  <c r="AV251" i="1"/>
  <c r="AW251" i="1"/>
  <c r="AX251" i="1"/>
  <c r="AY251" i="1"/>
  <c r="AZ251" i="1"/>
  <c r="BA251" i="1"/>
  <c r="BE251" i="1"/>
  <c r="BF251" i="1"/>
  <c r="BH251" i="1"/>
  <c r="M251" i="1"/>
  <c r="O251" i="1"/>
  <c r="BC33" i="1"/>
  <c r="BD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E33" i="1"/>
  <c r="BF33" i="1"/>
  <c r="BH33" i="1"/>
  <c r="M33" i="1"/>
  <c r="O33" i="1"/>
  <c r="AP9" i="1"/>
  <c r="AQ9" i="1"/>
  <c r="AS9" i="1"/>
  <c r="AU9" i="1"/>
  <c r="AV9" i="1"/>
  <c r="AW9" i="1"/>
  <c r="AX9" i="1"/>
  <c r="AY9" i="1"/>
  <c r="AZ9" i="1"/>
  <c r="BA9" i="1"/>
  <c r="BE9" i="1"/>
  <c r="BF9" i="1"/>
  <c r="BH9" i="1"/>
  <c r="M9" i="1"/>
  <c r="O9" i="1"/>
  <c r="AP80" i="1"/>
  <c r="AQ80" i="1"/>
  <c r="AR80" i="1"/>
  <c r="AS80" i="1"/>
  <c r="AT80" i="1"/>
  <c r="AU80" i="1"/>
  <c r="AV80" i="1"/>
  <c r="AW80" i="1"/>
  <c r="AX80" i="1"/>
  <c r="AY80" i="1"/>
  <c r="AZ80" i="1"/>
  <c r="BA80" i="1"/>
  <c r="BE80" i="1"/>
  <c r="BF80" i="1"/>
  <c r="BH80" i="1"/>
  <c r="M80" i="1"/>
  <c r="O80" i="1"/>
  <c r="AP137" i="1"/>
  <c r="AQ137" i="1"/>
  <c r="AR137" i="1"/>
  <c r="AS137" i="1"/>
  <c r="AT137" i="1"/>
  <c r="AU137" i="1"/>
  <c r="AV137" i="1"/>
  <c r="AW137" i="1"/>
  <c r="AX137" i="1"/>
  <c r="AY137" i="1"/>
  <c r="AZ137" i="1"/>
  <c r="BA137" i="1"/>
  <c r="BE137" i="1"/>
  <c r="BF137" i="1"/>
  <c r="BH137" i="1"/>
  <c r="M137" i="1"/>
  <c r="O137" i="1"/>
  <c r="AP216" i="1"/>
  <c r="AQ216" i="1"/>
  <c r="AS216" i="1"/>
  <c r="AU216" i="1"/>
  <c r="AV216" i="1"/>
  <c r="AW216" i="1"/>
  <c r="AX216" i="1"/>
  <c r="AY216" i="1"/>
  <c r="AZ216" i="1"/>
  <c r="BA216" i="1"/>
  <c r="BE216" i="1"/>
  <c r="BF216" i="1"/>
  <c r="BH216" i="1"/>
  <c r="M216" i="1"/>
  <c r="O216" i="1"/>
  <c r="AP238" i="1"/>
  <c r="AQ238" i="1"/>
  <c r="AR238" i="1"/>
  <c r="AS238" i="1"/>
  <c r="AT238" i="1"/>
  <c r="AU238" i="1"/>
  <c r="AV238" i="1"/>
  <c r="AW238" i="1"/>
  <c r="AX238" i="1"/>
  <c r="AY238" i="1"/>
  <c r="AZ238" i="1"/>
  <c r="BA238" i="1"/>
  <c r="BE238" i="1"/>
  <c r="BF238" i="1"/>
  <c r="BH238" i="1"/>
  <c r="M238" i="1"/>
  <c r="O238" i="1"/>
  <c r="AP91" i="1"/>
  <c r="AQ91" i="1"/>
  <c r="AR91" i="1"/>
  <c r="AS91" i="1"/>
  <c r="AT91" i="1"/>
  <c r="AU91" i="1"/>
  <c r="AV91" i="1"/>
  <c r="AW91" i="1"/>
  <c r="AX91" i="1"/>
  <c r="AY91" i="1"/>
  <c r="AZ91" i="1"/>
  <c r="BA91" i="1"/>
  <c r="BE91" i="1"/>
  <c r="BF91" i="1"/>
  <c r="BH91" i="1"/>
  <c r="M91" i="1"/>
  <c r="O91" i="1"/>
  <c r="BC271" i="1"/>
  <c r="BD271" i="1"/>
  <c r="AP271" i="1"/>
  <c r="AQ271" i="1"/>
  <c r="AR271" i="1"/>
  <c r="AS271" i="1"/>
  <c r="AT271" i="1"/>
  <c r="AU271" i="1"/>
  <c r="AV271" i="1"/>
  <c r="AW271" i="1"/>
  <c r="AX271" i="1"/>
  <c r="AY271" i="1"/>
  <c r="AZ271" i="1"/>
  <c r="BA271" i="1"/>
  <c r="BE271" i="1"/>
  <c r="BF271" i="1"/>
  <c r="BH271" i="1"/>
  <c r="M271" i="1"/>
  <c r="O271" i="1"/>
  <c r="BC220" i="1"/>
  <c r="BD220" i="1"/>
  <c r="AP220" i="1"/>
  <c r="AQ220" i="1"/>
  <c r="AR220" i="1"/>
  <c r="AS220" i="1"/>
  <c r="AT220" i="1"/>
  <c r="AU220" i="1"/>
  <c r="AV220" i="1"/>
  <c r="AW220" i="1"/>
  <c r="AX220" i="1"/>
  <c r="AY220" i="1"/>
  <c r="AZ220" i="1"/>
  <c r="BA220" i="1"/>
  <c r="BE220" i="1"/>
  <c r="BF220" i="1"/>
  <c r="BH220" i="1"/>
  <c r="M220" i="1"/>
  <c r="O220" i="1"/>
  <c r="AP250" i="1"/>
  <c r="AQ250" i="1"/>
  <c r="AR250" i="1"/>
  <c r="AS250" i="1"/>
  <c r="AT250" i="1"/>
  <c r="AU250" i="1"/>
  <c r="AV250" i="1"/>
  <c r="AW250" i="1"/>
  <c r="AX250" i="1"/>
  <c r="AY250" i="1"/>
  <c r="AZ250" i="1"/>
  <c r="BA250" i="1"/>
  <c r="BE250" i="1"/>
  <c r="BF250" i="1"/>
  <c r="BH250" i="1"/>
  <c r="M250" i="1"/>
  <c r="O250" i="1"/>
  <c r="AV244" i="1"/>
  <c r="AW244" i="1"/>
  <c r="AX244" i="1"/>
  <c r="AY244" i="1"/>
  <c r="AZ244" i="1"/>
  <c r="BA244" i="1"/>
  <c r="BE244" i="1"/>
  <c r="BF244" i="1"/>
  <c r="BH244" i="1"/>
  <c r="M244" i="1"/>
  <c r="O244" i="1"/>
  <c r="AP113" i="1"/>
  <c r="AQ113" i="1"/>
  <c r="AR113" i="1"/>
  <c r="AS113" i="1"/>
  <c r="AT113" i="1"/>
  <c r="AU113" i="1"/>
  <c r="AV113" i="1"/>
  <c r="AW113" i="1"/>
  <c r="AX113" i="1"/>
  <c r="AY113" i="1"/>
  <c r="AZ113" i="1"/>
  <c r="BA113" i="1"/>
  <c r="BE113" i="1"/>
  <c r="BF113" i="1"/>
  <c r="BH113" i="1"/>
  <c r="M113" i="1"/>
  <c r="O113" i="1"/>
  <c r="AP36" i="1"/>
  <c r="AQ36" i="1"/>
  <c r="AR36" i="1"/>
  <c r="AS36" i="1"/>
  <c r="AT36" i="1"/>
  <c r="AU36" i="1"/>
  <c r="AV36" i="1"/>
  <c r="AW36" i="1"/>
  <c r="AX36" i="1"/>
  <c r="AY36" i="1"/>
  <c r="AZ36" i="1"/>
  <c r="BA36" i="1"/>
  <c r="BE36" i="1"/>
  <c r="BF36" i="1"/>
  <c r="BH36" i="1"/>
  <c r="M36" i="1"/>
  <c r="O36" i="1"/>
  <c r="AP43" i="1"/>
  <c r="AQ43" i="1"/>
  <c r="AR43" i="1"/>
  <c r="AS43" i="1"/>
  <c r="AT43" i="1"/>
  <c r="AU43" i="1"/>
  <c r="AV43" i="1"/>
  <c r="AW43" i="1"/>
  <c r="AX43" i="1"/>
  <c r="AY43" i="1"/>
  <c r="AZ43" i="1"/>
  <c r="BA43" i="1"/>
  <c r="BE43" i="1"/>
  <c r="BF43" i="1"/>
  <c r="BH43" i="1"/>
  <c r="M43" i="1"/>
  <c r="O43" i="1"/>
  <c r="AP205" i="1"/>
  <c r="AQ205" i="1"/>
  <c r="AR205" i="1"/>
  <c r="AS205" i="1"/>
  <c r="AT205" i="1"/>
  <c r="AU205" i="1"/>
  <c r="AV205" i="1"/>
  <c r="AW205" i="1"/>
  <c r="AX205" i="1"/>
  <c r="AY205" i="1"/>
  <c r="AZ205" i="1"/>
  <c r="BA205" i="1"/>
  <c r="BE205" i="1"/>
  <c r="BF205" i="1"/>
  <c r="BH205" i="1"/>
  <c r="M205" i="1"/>
  <c r="O205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E32" i="1"/>
  <c r="BF32" i="1"/>
  <c r="BH32" i="1"/>
  <c r="M32" i="1"/>
  <c r="O32" i="1"/>
  <c r="AP39" i="1"/>
  <c r="AQ39" i="1"/>
  <c r="AR39" i="1"/>
  <c r="AS39" i="1"/>
  <c r="AT39" i="1"/>
  <c r="AU39" i="1"/>
  <c r="AV39" i="1"/>
  <c r="AW39" i="1"/>
  <c r="AX39" i="1"/>
  <c r="AY39" i="1"/>
  <c r="AZ39" i="1"/>
  <c r="BA39" i="1"/>
  <c r="BE39" i="1"/>
  <c r="BF39" i="1"/>
  <c r="BH39" i="1"/>
  <c r="M39" i="1"/>
  <c r="O39" i="1"/>
  <c r="AP155" i="1"/>
  <c r="AQ155" i="1"/>
  <c r="AR155" i="1"/>
  <c r="AS155" i="1"/>
  <c r="AT155" i="1"/>
  <c r="AU155" i="1"/>
  <c r="AV155" i="1"/>
  <c r="AW155" i="1"/>
  <c r="AX155" i="1"/>
  <c r="AY155" i="1"/>
  <c r="AZ155" i="1"/>
  <c r="BA155" i="1"/>
  <c r="BE155" i="1"/>
  <c r="BF155" i="1"/>
  <c r="BH155" i="1"/>
  <c r="M155" i="1"/>
  <c r="O155" i="1"/>
  <c r="BC18" i="1"/>
  <c r="BD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E18" i="1"/>
  <c r="BF18" i="1"/>
  <c r="BH18" i="1"/>
  <c r="M18" i="1"/>
  <c r="O18" i="1"/>
  <c r="AP76" i="1"/>
  <c r="AQ76" i="1"/>
  <c r="AR76" i="1"/>
  <c r="AS76" i="1"/>
  <c r="AT76" i="1"/>
  <c r="AU76" i="1"/>
  <c r="AV76" i="1"/>
  <c r="AW76" i="1"/>
  <c r="AX76" i="1"/>
  <c r="AY76" i="1"/>
  <c r="AZ76" i="1"/>
  <c r="BA76" i="1"/>
  <c r="BE76" i="1"/>
  <c r="BF76" i="1"/>
  <c r="BH76" i="1"/>
  <c r="M76" i="1"/>
  <c r="O76" i="1"/>
  <c r="AP136" i="1"/>
  <c r="AQ136" i="1"/>
  <c r="AR136" i="1"/>
  <c r="AS136" i="1"/>
  <c r="AT136" i="1"/>
  <c r="AU136" i="1"/>
  <c r="AV136" i="1"/>
  <c r="AW136" i="1"/>
  <c r="AX136" i="1"/>
  <c r="AY136" i="1"/>
  <c r="AZ136" i="1"/>
  <c r="BA136" i="1"/>
  <c r="BE136" i="1"/>
  <c r="BF136" i="1"/>
  <c r="BH136" i="1"/>
  <c r="M136" i="1"/>
  <c r="O136" i="1"/>
  <c r="T97" i="1"/>
  <c r="U97" i="1"/>
  <c r="V97" i="1"/>
  <c r="W97" i="1"/>
  <c r="X97" i="1"/>
  <c r="Y97" i="1"/>
  <c r="Z97" i="1"/>
  <c r="AA97" i="1"/>
  <c r="AB97" i="1"/>
  <c r="AC97" i="1"/>
  <c r="AD97" i="1"/>
  <c r="AE97" i="1"/>
  <c r="AF97" i="1"/>
  <c r="AJ97" i="1"/>
  <c r="AK97" i="1"/>
  <c r="AM97" i="1"/>
  <c r="J97" i="1"/>
  <c r="L97" i="1"/>
  <c r="T114" i="1"/>
  <c r="U114" i="1"/>
  <c r="V114" i="1"/>
  <c r="W114" i="1"/>
  <c r="X114" i="1"/>
  <c r="Y114" i="1"/>
  <c r="Z114" i="1"/>
  <c r="AA114" i="1"/>
  <c r="AB114" i="1"/>
  <c r="AC114" i="1"/>
  <c r="AD114" i="1"/>
  <c r="AE114" i="1"/>
  <c r="AF114" i="1"/>
  <c r="AJ114" i="1"/>
  <c r="AK114" i="1"/>
  <c r="AM114" i="1"/>
  <c r="J114" i="1"/>
  <c r="L114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J5" i="1"/>
  <c r="AK5" i="1"/>
  <c r="AM5" i="1"/>
  <c r="J5" i="1"/>
  <c r="L5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J14" i="1"/>
  <c r="AK14" i="1"/>
  <c r="AM14" i="1"/>
  <c r="J14" i="1"/>
  <c r="L14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J63" i="1"/>
  <c r="AK63" i="1"/>
  <c r="AM63" i="1"/>
  <c r="J63" i="1"/>
  <c r="L63" i="1"/>
  <c r="T89" i="1"/>
  <c r="U89" i="1"/>
  <c r="V89" i="1"/>
  <c r="W89" i="1"/>
  <c r="X89" i="1"/>
  <c r="Y89" i="1"/>
  <c r="Z89" i="1"/>
  <c r="AA89" i="1"/>
  <c r="AB89" i="1"/>
  <c r="AC89" i="1"/>
  <c r="AD89" i="1"/>
  <c r="AE89" i="1"/>
  <c r="AF89" i="1"/>
  <c r="AJ89" i="1"/>
  <c r="AK89" i="1"/>
  <c r="AM89" i="1"/>
  <c r="J89" i="1"/>
  <c r="L89" i="1"/>
  <c r="T93" i="1"/>
  <c r="U93" i="1"/>
  <c r="V93" i="1"/>
  <c r="W93" i="1"/>
  <c r="X93" i="1"/>
  <c r="Y93" i="1"/>
  <c r="Z93" i="1"/>
  <c r="AA93" i="1"/>
  <c r="AB93" i="1"/>
  <c r="AC93" i="1"/>
  <c r="AD93" i="1"/>
  <c r="AE93" i="1"/>
  <c r="AF93" i="1"/>
  <c r="AJ93" i="1"/>
  <c r="AK93" i="1"/>
  <c r="AM93" i="1"/>
  <c r="J93" i="1"/>
  <c r="L93" i="1"/>
  <c r="T107" i="1"/>
  <c r="U107" i="1"/>
  <c r="V107" i="1"/>
  <c r="W107" i="1"/>
  <c r="X107" i="1"/>
  <c r="Y107" i="1"/>
  <c r="Z107" i="1"/>
  <c r="AA107" i="1"/>
  <c r="AB107" i="1"/>
  <c r="AC107" i="1"/>
  <c r="AD107" i="1"/>
  <c r="AE107" i="1"/>
  <c r="AF107" i="1"/>
  <c r="AJ107" i="1"/>
  <c r="AK107" i="1"/>
  <c r="AM107" i="1"/>
  <c r="J107" i="1"/>
  <c r="L107" i="1"/>
  <c r="T130" i="1"/>
  <c r="U130" i="1"/>
  <c r="V130" i="1"/>
  <c r="W130" i="1"/>
  <c r="X130" i="1"/>
  <c r="Y130" i="1"/>
  <c r="Z130" i="1"/>
  <c r="AA130" i="1"/>
  <c r="AB130" i="1"/>
  <c r="AC130" i="1"/>
  <c r="AD130" i="1"/>
  <c r="AE130" i="1"/>
  <c r="AF130" i="1"/>
  <c r="AJ130" i="1"/>
  <c r="AK130" i="1"/>
  <c r="AM130" i="1"/>
  <c r="J130" i="1"/>
  <c r="L130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J7" i="1"/>
  <c r="AK7" i="1"/>
  <c r="AM7" i="1"/>
  <c r="J7" i="1"/>
  <c r="L7" i="1"/>
  <c r="AH143" i="1"/>
  <c r="AI143" i="1"/>
  <c r="T143" i="1"/>
  <c r="U143" i="1"/>
  <c r="V143" i="1"/>
  <c r="W143" i="1"/>
  <c r="X143" i="1"/>
  <c r="Y143" i="1"/>
  <c r="Z143" i="1"/>
  <c r="AA143" i="1"/>
  <c r="AB143" i="1"/>
  <c r="AC143" i="1"/>
  <c r="AD143" i="1"/>
  <c r="AE143" i="1"/>
  <c r="AF143" i="1"/>
  <c r="AJ143" i="1"/>
  <c r="AK143" i="1"/>
  <c r="AM143" i="1"/>
  <c r="J143" i="1"/>
  <c r="L143" i="1"/>
  <c r="AH21" i="1"/>
  <c r="AI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J21" i="1"/>
  <c r="AK21" i="1"/>
  <c r="AM21" i="1"/>
  <c r="J21" i="1"/>
  <c r="L21" i="1"/>
  <c r="AH142" i="1"/>
  <c r="AI142" i="1"/>
  <c r="T142" i="1"/>
  <c r="U142" i="1"/>
  <c r="V142" i="1"/>
  <c r="W142" i="1"/>
  <c r="X142" i="1"/>
  <c r="Y142" i="1"/>
  <c r="Z142" i="1"/>
  <c r="AA142" i="1"/>
  <c r="AB142" i="1"/>
  <c r="AC142" i="1"/>
  <c r="AD142" i="1"/>
  <c r="AE142" i="1"/>
  <c r="AF142" i="1"/>
  <c r="AJ142" i="1"/>
  <c r="AK142" i="1"/>
  <c r="AM142" i="1"/>
  <c r="J142" i="1"/>
  <c r="L142" i="1"/>
  <c r="AH108" i="1"/>
  <c r="AI108" i="1"/>
  <c r="T108" i="1"/>
  <c r="U108" i="1"/>
  <c r="V108" i="1"/>
  <c r="W108" i="1"/>
  <c r="X108" i="1"/>
  <c r="Y108" i="1"/>
  <c r="Z108" i="1"/>
  <c r="AA108" i="1"/>
  <c r="AB108" i="1"/>
  <c r="AC108" i="1"/>
  <c r="AD108" i="1"/>
  <c r="AE108" i="1"/>
  <c r="AF108" i="1"/>
  <c r="AJ108" i="1"/>
  <c r="AK108" i="1"/>
  <c r="AM108" i="1"/>
  <c r="J108" i="1"/>
  <c r="L108" i="1"/>
  <c r="AH10" i="1"/>
  <c r="AI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J10" i="1"/>
  <c r="AK10" i="1"/>
  <c r="AM10" i="1"/>
  <c r="J10" i="1"/>
  <c r="L10" i="1"/>
  <c r="AH233" i="1"/>
  <c r="AI233" i="1"/>
  <c r="T233" i="1"/>
  <c r="U233" i="1"/>
  <c r="V233" i="1"/>
  <c r="W233" i="1"/>
  <c r="X233" i="1"/>
  <c r="Y233" i="1"/>
  <c r="Z233" i="1"/>
  <c r="AA233" i="1"/>
  <c r="AB233" i="1"/>
  <c r="AC233" i="1"/>
  <c r="AD233" i="1"/>
  <c r="AE233" i="1"/>
  <c r="AF233" i="1"/>
  <c r="AJ233" i="1"/>
  <c r="AK233" i="1"/>
  <c r="AM233" i="1"/>
  <c r="J233" i="1"/>
  <c r="L233" i="1"/>
  <c r="AH98" i="1"/>
  <c r="AI98" i="1"/>
  <c r="T98" i="1"/>
  <c r="U98" i="1"/>
  <c r="V98" i="1"/>
  <c r="W98" i="1"/>
  <c r="X98" i="1"/>
  <c r="Z98" i="1"/>
  <c r="AA98" i="1"/>
  <c r="AB98" i="1"/>
  <c r="AC98" i="1"/>
  <c r="AD98" i="1"/>
  <c r="AE98" i="1"/>
  <c r="AF98" i="1"/>
  <c r="AJ98" i="1"/>
  <c r="AK98" i="1"/>
  <c r="AM98" i="1"/>
  <c r="J98" i="1"/>
  <c r="L98" i="1"/>
  <c r="AH276" i="1"/>
  <c r="AI276" i="1"/>
  <c r="T276" i="1"/>
  <c r="U276" i="1"/>
  <c r="V276" i="1"/>
  <c r="W276" i="1"/>
  <c r="X276" i="1"/>
  <c r="Y276" i="1"/>
  <c r="Z276" i="1"/>
  <c r="AA276" i="1"/>
  <c r="AB276" i="1"/>
  <c r="AC276" i="1"/>
  <c r="AD276" i="1"/>
  <c r="AE276" i="1"/>
  <c r="AF276" i="1"/>
  <c r="AJ276" i="1"/>
  <c r="AK276" i="1"/>
  <c r="AM276" i="1"/>
  <c r="J276" i="1"/>
  <c r="L276" i="1"/>
  <c r="AH79" i="1"/>
  <c r="AI79" i="1"/>
  <c r="T79" i="1"/>
  <c r="U79" i="1"/>
  <c r="V79" i="1"/>
  <c r="W79" i="1"/>
  <c r="X79" i="1"/>
  <c r="Y79" i="1"/>
  <c r="Z79" i="1"/>
  <c r="AA79" i="1"/>
  <c r="AB79" i="1"/>
  <c r="AC79" i="1"/>
  <c r="AD79" i="1"/>
  <c r="AE79" i="1"/>
  <c r="AF79" i="1"/>
  <c r="AJ79" i="1"/>
  <c r="AK79" i="1"/>
  <c r="AM79" i="1"/>
  <c r="J79" i="1"/>
  <c r="L79" i="1"/>
  <c r="AH162" i="1"/>
  <c r="AI162" i="1"/>
  <c r="T162" i="1"/>
  <c r="U162" i="1"/>
  <c r="V162" i="1"/>
  <c r="W162" i="1"/>
  <c r="X162" i="1"/>
  <c r="Y162" i="1"/>
  <c r="Z162" i="1"/>
  <c r="AA162" i="1"/>
  <c r="AB162" i="1"/>
  <c r="AC162" i="1"/>
  <c r="AD162" i="1"/>
  <c r="AE162" i="1"/>
  <c r="AF162" i="1"/>
  <c r="AJ162" i="1"/>
  <c r="AK162" i="1"/>
  <c r="AM162" i="1"/>
  <c r="J162" i="1"/>
  <c r="L162" i="1"/>
  <c r="AH217" i="1"/>
  <c r="AI217" i="1"/>
  <c r="T217" i="1"/>
  <c r="U217" i="1"/>
  <c r="V217" i="1"/>
  <c r="W217" i="1"/>
  <c r="Y217" i="1"/>
  <c r="Z217" i="1"/>
  <c r="AA217" i="1"/>
  <c r="AB217" i="1"/>
  <c r="AC217" i="1"/>
  <c r="AD217" i="1"/>
  <c r="AE217" i="1"/>
  <c r="AF217" i="1"/>
  <c r="AJ217" i="1"/>
  <c r="AK217" i="1"/>
  <c r="AM217" i="1"/>
  <c r="J217" i="1"/>
  <c r="L217" i="1"/>
  <c r="AH115" i="1"/>
  <c r="AI115" i="1"/>
  <c r="T115" i="1"/>
  <c r="U115" i="1"/>
  <c r="V115" i="1"/>
  <c r="W115" i="1"/>
  <c r="Y115" i="1"/>
  <c r="Z115" i="1"/>
  <c r="AA115" i="1"/>
  <c r="AB115" i="1"/>
  <c r="AC115" i="1"/>
  <c r="AD115" i="1"/>
  <c r="AE115" i="1"/>
  <c r="AF115" i="1"/>
  <c r="AJ115" i="1"/>
  <c r="AK115" i="1"/>
  <c r="AM115" i="1"/>
  <c r="J115" i="1"/>
  <c r="L115" i="1"/>
  <c r="AH134" i="1"/>
  <c r="AI134" i="1"/>
  <c r="T134" i="1"/>
  <c r="U134" i="1"/>
  <c r="V134" i="1"/>
  <c r="W134" i="1"/>
  <c r="X134" i="1"/>
  <c r="Y134" i="1"/>
  <c r="Z134" i="1"/>
  <c r="AA134" i="1"/>
  <c r="AB134" i="1"/>
  <c r="AC134" i="1"/>
  <c r="AD134" i="1"/>
  <c r="AE134" i="1"/>
  <c r="AF134" i="1"/>
  <c r="AJ134" i="1"/>
  <c r="AK134" i="1"/>
  <c r="AM134" i="1"/>
  <c r="J134" i="1"/>
  <c r="L134" i="1"/>
  <c r="AH221" i="1"/>
  <c r="AI221" i="1"/>
  <c r="T221" i="1"/>
  <c r="U221" i="1"/>
  <c r="V221" i="1"/>
  <c r="W221" i="1"/>
  <c r="X221" i="1"/>
  <c r="Y221" i="1"/>
  <c r="Z221" i="1"/>
  <c r="AA221" i="1"/>
  <c r="AB221" i="1"/>
  <c r="AC221" i="1"/>
  <c r="AD221" i="1"/>
  <c r="AE221" i="1"/>
  <c r="AF221" i="1"/>
  <c r="AJ221" i="1"/>
  <c r="AK221" i="1"/>
  <c r="AM221" i="1"/>
  <c r="J221" i="1"/>
  <c r="L221" i="1"/>
  <c r="AH87" i="1"/>
  <c r="AI87" i="1"/>
  <c r="T87" i="1"/>
  <c r="U87" i="1"/>
  <c r="V87" i="1"/>
  <c r="W87" i="1"/>
  <c r="Y87" i="1"/>
  <c r="Z87" i="1"/>
  <c r="AA87" i="1"/>
  <c r="AB87" i="1"/>
  <c r="AC87" i="1"/>
  <c r="AD87" i="1"/>
  <c r="AE87" i="1"/>
  <c r="AF87" i="1"/>
  <c r="AJ87" i="1"/>
  <c r="AK87" i="1"/>
  <c r="AM87" i="1"/>
  <c r="J87" i="1"/>
  <c r="L87" i="1"/>
  <c r="AH72" i="1"/>
  <c r="AI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J72" i="1"/>
  <c r="AK72" i="1"/>
  <c r="AM72" i="1"/>
  <c r="J72" i="1"/>
  <c r="L72" i="1"/>
  <c r="T88" i="1"/>
  <c r="U88" i="1"/>
  <c r="V88" i="1"/>
  <c r="W88" i="1"/>
  <c r="X88" i="1"/>
  <c r="Y88" i="1"/>
  <c r="Z88" i="1"/>
  <c r="AA88" i="1"/>
  <c r="AB88" i="1"/>
  <c r="AC88" i="1"/>
  <c r="AD88" i="1"/>
  <c r="AE88" i="1"/>
  <c r="AF88" i="1"/>
  <c r="AJ88" i="1"/>
  <c r="AK88" i="1"/>
  <c r="AM88" i="1"/>
  <c r="J88" i="1"/>
  <c r="L88" i="1"/>
  <c r="AH281" i="1"/>
  <c r="AI281" i="1"/>
  <c r="T281" i="1"/>
  <c r="U281" i="1"/>
  <c r="V281" i="1"/>
  <c r="W281" i="1"/>
  <c r="X281" i="1"/>
  <c r="Y281" i="1"/>
  <c r="Z281" i="1"/>
  <c r="AA281" i="1"/>
  <c r="AB281" i="1"/>
  <c r="AC281" i="1"/>
  <c r="AD281" i="1"/>
  <c r="AE281" i="1"/>
  <c r="AF281" i="1"/>
  <c r="AJ281" i="1"/>
  <c r="AK281" i="1"/>
  <c r="AM281" i="1"/>
  <c r="J281" i="1"/>
  <c r="L281" i="1"/>
  <c r="AH194" i="1"/>
  <c r="AI194" i="1"/>
  <c r="T194" i="1"/>
  <c r="U194" i="1"/>
  <c r="V194" i="1"/>
  <c r="W194" i="1"/>
  <c r="X194" i="1"/>
  <c r="Y194" i="1"/>
  <c r="Z194" i="1"/>
  <c r="AA194" i="1"/>
  <c r="AB194" i="1"/>
  <c r="AC194" i="1"/>
  <c r="AD194" i="1"/>
  <c r="AE194" i="1"/>
  <c r="AF194" i="1"/>
  <c r="AJ194" i="1"/>
  <c r="AK194" i="1"/>
  <c r="AM194" i="1"/>
  <c r="J194" i="1"/>
  <c r="L194" i="1"/>
  <c r="AH173" i="1"/>
  <c r="AI173" i="1"/>
  <c r="T173" i="1"/>
  <c r="U173" i="1"/>
  <c r="V173" i="1"/>
  <c r="W173" i="1"/>
  <c r="X173" i="1"/>
  <c r="Y173" i="1"/>
  <c r="Z173" i="1"/>
  <c r="AA173" i="1"/>
  <c r="AB173" i="1"/>
  <c r="AC173" i="1"/>
  <c r="AD173" i="1"/>
  <c r="AE173" i="1"/>
  <c r="AF173" i="1"/>
  <c r="AJ173" i="1"/>
  <c r="AK173" i="1"/>
  <c r="AM173" i="1"/>
  <c r="J173" i="1"/>
  <c r="L173" i="1"/>
  <c r="AH245" i="1"/>
  <c r="AI245" i="1"/>
  <c r="T245" i="1"/>
  <c r="U245" i="1"/>
  <c r="V245" i="1"/>
  <c r="W245" i="1"/>
  <c r="Y245" i="1"/>
  <c r="Z245" i="1"/>
  <c r="AA245" i="1"/>
  <c r="AB245" i="1"/>
  <c r="AC245" i="1"/>
  <c r="AD245" i="1"/>
  <c r="AE245" i="1"/>
  <c r="AF245" i="1"/>
  <c r="AJ245" i="1"/>
  <c r="AK245" i="1"/>
  <c r="AM245" i="1"/>
  <c r="J245" i="1"/>
  <c r="L245" i="1"/>
  <c r="AH182" i="1"/>
  <c r="AI182" i="1"/>
  <c r="T182" i="1"/>
  <c r="U182" i="1"/>
  <c r="V182" i="1"/>
  <c r="W182" i="1"/>
  <c r="X182" i="1"/>
  <c r="Z182" i="1"/>
  <c r="AA182" i="1"/>
  <c r="AB182" i="1"/>
  <c r="AC182" i="1"/>
  <c r="AD182" i="1"/>
  <c r="AE182" i="1"/>
  <c r="AF182" i="1"/>
  <c r="AJ182" i="1"/>
  <c r="AK182" i="1"/>
  <c r="AM182" i="1"/>
  <c r="J182" i="1"/>
  <c r="L182" i="1"/>
  <c r="AH122" i="1"/>
  <c r="AI122" i="1"/>
  <c r="T122" i="1"/>
  <c r="U122" i="1"/>
  <c r="V122" i="1"/>
  <c r="W122" i="1"/>
  <c r="Y122" i="1"/>
  <c r="Z122" i="1"/>
  <c r="AA122" i="1"/>
  <c r="AB122" i="1"/>
  <c r="AC122" i="1"/>
  <c r="AD122" i="1"/>
  <c r="AE122" i="1"/>
  <c r="AF122" i="1"/>
  <c r="AJ122" i="1"/>
  <c r="AK122" i="1"/>
  <c r="AM122" i="1"/>
  <c r="J122" i="1"/>
  <c r="L122" i="1"/>
  <c r="AH259" i="1"/>
  <c r="AI259" i="1"/>
  <c r="T259" i="1"/>
  <c r="U259" i="1"/>
  <c r="V259" i="1"/>
  <c r="W259" i="1"/>
  <c r="X259" i="1"/>
  <c r="Y259" i="1"/>
  <c r="Z259" i="1"/>
  <c r="AA259" i="1"/>
  <c r="AB259" i="1"/>
  <c r="AC259" i="1"/>
  <c r="AD259" i="1"/>
  <c r="AE259" i="1"/>
  <c r="AF259" i="1"/>
  <c r="AJ259" i="1"/>
  <c r="AK259" i="1"/>
  <c r="AM259" i="1"/>
  <c r="J259" i="1"/>
  <c r="L259" i="1"/>
  <c r="AH82" i="1"/>
  <c r="AI82" i="1"/>
  <c r="T82" i="1"/>
  <c r="U82" i="1"/>
  <c r="V82" i="1"/>
  <c r="W82" i="1"/>
  <c r="Y82" i="1"/>
  <c r="Z82" i="1"/>
  <c r="AA82" i="1"/>
  <c r="AB82" i="1"/>
  <c r="AC82" i="1"/>
  <c r="AD82" i="1"/>
  <c r="AE82" i="1"/>
  <c r="AF82" i="1"/>
  <c r="AJ82" i="1"/>
  <c r="AK82" i="1"/>
  <c r="AM82" i="1"/>
  <c r="J82" i="1"/>
  <c r="L82" i="1"/>
  <c r="AH263" i="1"/>
  <c r="AI263" i="1"/>
  <c r="T263" i="1"/>
  <c r="U263" i="1"/>
  <c r="V263" i="1"/>
  <c r="W263" i="1"/>
  <c r="X263" i="1"/>
  <c r="Y263" i="1"/>
  <c r="Z263" i="1"/>
  <c r="AA263" i="1"/>
  <c r="AB263" i="1"/>
  <c r="AC263" i="1"/>
  <c r="AD263" i="1"/>
  <c r="AE263" i="1"/>
  <c r="AF263" i="1"/>
  <c r="AJ263" i="1"/>
  <c r="AK263" i="1"/>
  <c r="AM263" i="1"/>
  <c r="J263" i="1"/>
  <c r="L263" i="1"/>
  <c r="AH119" i="1"/>
  <c r="AI119" i="1"/>
  <c r="T119" i="1"/>
  <c r="U119" i="1"/>
  <c r="V119" i="1"/>
  <c r="W119" i="1"/>
  <c r="X119" i="1"/>
  <c r="Y119" i="1"/>
  <c r="Z119" i="1"/>
  <c r="AA119" i="1"/>
  <c r="AB119" i="1"/>
  <c r="AC119" i="1"/>
  <c r="AD119" i="1"/>
  <c r="AE119" i="1"/>
  <c r="AF119" i="1"/>
  <c r="AJ119" i="1"/>
  <c r="AK119" i="1"/>
  <c r="AM119" i="1"/>
  <c r="J119" i="1"/>
  <c r="L119" i="1"/>
  <c r="AH78" i="1"/>
  <c r="AI78" i="1"/>
  <c r="T78" i="1"/>
  <c r="U78" i="1"/>
  <c r="V78" i="1"/>
  <c r="W78" i="1"/>
  <c r="Y78" i="1"/>
  <c r="Z78" i="1"/>
  <c r="AA78" i="1"/>
  <c r="AB78" i="1"/>
  <c r="AC78" i="1"/>
  <c r="AD78" i="1"/>
  <c r="AE78" i="1"/>
  <c r="AF78" i="1"/>
  <c r="AJ78" i="1"/>
  <c r="AK78" i="1"/>
  <c r="AM78" i="1"/>
  <c r="J78" i="1"/>
  <c r="L78" i="1"/>
  <c r="T160" i="1"/>
  <c r="U160" i="1"/>
  <c r="V160" i="1"/>
  <c r="W160" i="1"/>
  <c r="Y160" i="1"/>
  <c r="Z160" i="1"/>
  <c r="AA160" i="1"/>
  <c r="AB160" i="1"/>
  <c r="AC160" i="1"/>
  <c r="AD160" i="1"/>
  <c r="AE160" i="1"/>
  <c r="AF160" i="1"/>
  <c r="AJ160" i="1"/>
  <c r="AK160" i="1"/>
  <c r="AM160" i="1"/>
  <c r="J160" i="1"/>
  <c r="L160" i="1"/>
  <c r="AH152" i="1"/>
  <c r="AI152" i="1"/>
  <c r="T152" i="1"/>
  <c r="U152" i="1"/>
  <c r="V152" i="1"/>
  <c r="W152" i="1"/>
  <c r="X152" i="1"/>
  <c r="Y152" i="1"/>
  <c r="Z152" i="1"/>
  <c r="AA152" i="1"/>
  <c r="AB152" i="1"/>
  <c r="AC152" i="1"/>
  <c r="AD152" i="1"/>
  <c r="AE152" i="1"/>
  <c r="AF152" i="1"/>
  <c r="AJ152" i="1"/>
  <c r="AK152" i="1"/>
  <c r="AM152" i="1"/>
  <c r="J152" i="1"/>
  <c r="L152" i="1"/>
  <c r="AH41" i="1"/>
  <c r="AI41" i="1"/>
  <c r="V41" i="1"/>
  <c r="W41" i="1"/>
  <c r="X41" i="1"/>
  <c r="Y41" i="1"/>
  <c r="Z41" i="1"/>
  <c r="AA41" i="1"/>
  <c r="AB41" i="1"/>
  <c r="AC41" i="1"/>
  <c r="AD41" i="1"/>
  <c r="AE41" i="1"/>
  <c r="AF41" i="1"/>
  <c r="AJ41" i="1"/>
  <c r="AK41" i="1"/>
  <c r="AM41" i="1"/>
  <c r="J41" i="1"/>
  <c r="L41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J77" i="1"/>
  <c r="AK77" i="1"/>
  <c r="AM77" i="1"/>
  <c r="J77" i="1"/>
  <c r="L77" i="1"/>
  <c r="AH277" i="1"/>
  <c r="AI277" i="1"/>
  <c r="T277" i="1"/>
  <c r="U277" i="1"/>
  <c r="V277" i="1"/>
  <c r="W277" i="1"/>
  <c r="X277" i="1"/>
  <c r="Y277" i="1"/>
  <c r="Z277" i="1"/>
  <c r="AA277" i="1"/>
  <c r="AB277" i="1"/>
  <c r="AC277" i="1"/>
  <c r="AD277" i="1"/>
  <c r="AE277" i="1"/>
  <c r="AF277" i="1"/>
  <c r="AJ277" i="1"/>
  <c r="AK277" i="1"/>
  <c r="AM277" i="1"/>
  <c r="J277" i="1"/>
  <c r="L277" i="1"/>
  <c r="AH25" i="1"/>
  <c r="AI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J25" i="1"/>
  <c r="AK25" i="1"/>
  <c r="AM25" i="1"/>
  <c r="J25" i="1"/>
  <c r="L25" i="1"/>
  <c r="AH102" i="1"/>
  <c r="AI102" i="1"/>
  <c r="T102" i="1"/>
  <c r="U102" i="1"/>
  <c r="V102" i="1"/>
  <c r="W102" i="1"/>
  <c r="X102" i="1"/>
  <c r="Z102" i="1"/>
  <c r="AA102" i="1"/>
  <c r="AB102" i="1"/>
  <c r="AC102" i="1"/>
  <c r="AD102" i="1"/>
  <c r="AE102" i="1"/>
  <c r="AF102" i="1"/>
  <c r="AJ102" i="1"/>
  <c r="AK102" i="1"/>
  <c r="AM102" i="1"/>
  <c r="J102" i="1"/>
  <c r="L102" i="1"/>
  <c r="AH213" i="1"/>
  <c r="AI213" i="1"/>
  <c r="T213" i="1"/>
  <c r="U213" i="1"/>
  <c r="V213" i="1"/>
  <c r="W213" i="1"/>
  <c r="X213" i="1"/>
  <c r="Y213" i="1"/>
  <c r="Z213" i="1"/>
  <c r="AA213" i="1"/>
  <c r="AB213" i="1"/>
  <c r="AC213" i="1"/>
  <c r="AD213" i="1"/>
  <c r="AE213" i="1"/>
  <c r="AF213" i="1"/>
  <c r="AJ213" i="1"/>
  <c r="AK213" i="1"/>
  <c r="AM213" i="1"/>
  <c r="J213" i="1"/>
  <c r="L213" i="1"/>
  <c r="V103" i="1"/>
  <c r="W103" i="1"/>
  <c r="Z103" i="1"/>
  <c r="AA103" i="1"/>
  <c r="AB103" i="1"/>
  <c r="AC103" i="1"/>
  <c r="AD103" i="1"/>
  <c r="AE103" i="1"/>
  <c r="AF103" i="1"/>
  <c r="AJ103" i="1"/>
  <c r="AK103" i="1"/>
  <c r="AM103" i="1"/>
  <c r="J103" i="1"/>
  <c r="L103" i="1"/>
  <c r="T232" i="1"/>
  <c r="U232" i="1"/>
  <c r="V232" i="1"/>
  <c r="W232" i="1"/>
  <c r="X232" i="1"/>
  <c r="Y232" i="1"/>
  <c r="Z232" i="1"/>
  <c r="AA232" i="1"/>
  <c r="AB232" i="1"/>
  <c r="AC232" i="1"/>
  <c r="AD232" i="1"/>
  <c r="AE232" i="1"/>
  <c r="AF232" i="1"/>
  <c r="AJ232" i="1"/>
  <c r="AK232" i="1"/>
  <c r="AM232" i="1"/>
  <c r="J232" i="1"/>
  <c r="L232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J49" i="1"/>
  <c r="AK49" i="1"/>
  <c r="AM49" i="1"/>
  <c r="J49" i="1"/>
  <c r="L49" i="1"/>
  <c r="T126" i="1"/>
  <c r="U126" i="1"/>
  <c r="V126" i="1"/>
  <c r="W126" i="1"/>
  <c r="X126" i="1"/>
  <c r="Y126" i="1"/>
  <c r="Z126" i="1"/>
  <c r="AA126" i="1"/>
  <c r="AB126" i="1"/>
  <c r="AC126" i="1"/>
  <c r="AD126" i="1"/>
  <c r="AE126" i="1"/>
  <c r="AF126" i="1"/>
  <c r="AJ126" i="1"/>
  <c r="AK126" i="1"/>
  <c r="AM126" i="1"/>
  <c r="J126" i="1"/>
  <c r="L126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J47" i="1"/>
  <c r="AK47" i="1"/>
  <c r="AM47" i="1"/>
  <c r="J47" i="1"/>
  <c r="L47" i="1"/>
  <c r="T185" i="1"/>
  <c r="U185" i="1"/>
  <c r="V185" i="1"/>
  <c r="W185" i="1"/>
  <c r="X185" i="1"/>
  <c r="Y185" i="1"/>
  <c r="Z185" i="1"/>
  <c r="AA185" i="1"/>
  <c r="AB185" i="1"/>
  <c r="AC185" i="1"/>
  <c r="AD185" i="1"/>
  <c r="AE185" i="1"/>
  <c r="AF185" i="1"/>
  <c r="AJ185" i="1"/>
  <c r="AK185" i="1"/>
  <c r="AM185" i="1"/>
  <c r="J185" i="1"/>
  <c r="L185" i="1"/>
  <c r="Z85" i="1"/>
  <c r="AA85" i="1"/>
  <c r="AB85" i="1"/>
  <c r="AC85" i="1"/>
  <c r="AD85" i="1"/>
  <c r="AE85" i="1"/>
  <c r="AF85" i="1"/>
  <c r="AJ85" i="1"/>
  <c r="AK85" i="1"/>
  <c r="AM85" i="1"/>
  <c r="J85" i="1"/>
  <c r="L85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J40" i="1"/>
  <c r="AK40" i="1"/>
  <c r="AM40" i="1"/>
  <c r="J40" i="1"/>
  <c r="L40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J42" i="1"/>
  <c r="AK42" i="1"/>
  <c r="AM42" i="1"/>
  <c r="J42" i="1"/>
  <c r="L42" i="1"/>
  <c r="V59" i="1"/>
  <c r="W59" i="1"/>
  <c r="X59" i="1"/>
  <c r="Y59" i="1"/>
  <c r="Z59" i="1"/>
  <c r="AA59" i="1"/>
  <c r="AB59" i="1"/>
  <c r="AC59" i="1"/>
  <c r="AD59" i="1"/>
  <c r="AE59" i="1"/>
  <c r="AF59" i="1"/>
  <c r="AJ59" i="1"/>
  <c r="AK59" i="1"/>
  <c r="AM59" i="1"/>
  <c r="J59" i="1"/>
  <c r="L59" i="1"/>
  <c r="Z64" i="1"/>
  <c r="AA64" i="1"/>
  <c r="AB64" i="1"/>
  <c r="AC64" i="1"/>
  <c r="AD64" i="1"/>
  <c r="AE64" i="1"/>
  <c r="AF64" i="1"/>
  <c r="AJ64" i="1"/>
  <c r="AK64" i="1"/>
  <c r="AM64" i="1"/>
  <c r="J64" i="1"/>
  <c r="L64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J65" i="1"/>
  <c r="AK65" i="1"/>
  <c r="AM65" i="1"/>
  <c r="J65" i="1"/>
  <c r="L65" i="1"/>
  <c r="T109" i="1"/>
  <c r="U109" i="1"/>
  <c r="V109" i="1"/>
  <c r="W109" i="1"/>
  <c r="X109" i="1"/>
  <c r="Y109" i="1"/>
  <c r="Z109" i="1"/>
  <c r="AA109" i="1"/>
  <c r="AB109" i="1"/>
  <c r="AC109" i="1"/>
  <c r="AD109" i="1"/>
  <c r="AE109" i="1"/>
  <c r="AF109" i="1"/>
  <c r="AJ109" i="1"/>
  <c r="AK109" i="1"/>
  <c r="AM109" i="1"/>
  <c r="J109" i="1"/>
  <c r="L109" i="1"/>
  <c r="Z179" i="1"/>
  <c r="AA179" i="1"/>
  <c r="AB179" i="1"/>
  <c r="AC179" i="1"/>
  <c r="AD179" i="1"/>
  <c r="AE179" i="1"/>
  <c r="AF179" i="1"/>
  <c r="AJ179" i="1"/>
  <c r="AK179" i="1"/>
  <c r="AM179" i="1"/>
  <c r="J179" i="1"/>
  <c r="L179" i="1"/>
  <c r="T190" i="1"/>
  <c r="U190" i="1"/>
  <c r="V190" i="1"/>
  <c r="W190" i="1"/>
  <c r="X190" i="1"/>
  <c r="Y190" i="1"/>
  <c r="Z190" i="1"/>
  <c r="AA190" i="1"/>
  <c r="AB190" i="1"/>
  <c r="AC190" i="1"/>
  <c r="AD190" i="1"/>
  <c r="AE190" i="1"/>
  <c r="AF190" i="1"/>
  <c r="AJ190" i="1"/>
  <c r="AK190" i="1"/>
  <c r="AM190" i="1"/>
  <c r="J190" i="1"/>
  <c r="L190" i="1"/>
  <c r="T193" i="1"/>
  <c r="U193" i="1"/>
  <c r="V193" i="1"/>
  <c r="W193" i="1"/>
  <c r="X193" i="1"/>
  <c r="Y193" i="1"/>
  <c r="Z193" i="1"/>
  <c r="AA193" i="1"/>
  <c r="AB193" i="1"/>
  <c r="AC193" i="1"/>
  <c r="AD193" i="1"/>
  <c r="AE193" i="1"/>
  <c r="AF193" i="1"/>
  <c r="AJ193" i="1"/>
  <c r="AK193" i="1"/>
  <c r="AM193" i="1"/>
  <c r="J193" i="1"/>
  <c r="L193" i="1"/>
  <c r="Z214" i="1"/>
  <c r="AA214" i="1"/>
  <c r="AB214" i="1"/>
  <c r="AC214" i="1"/>
  <c r="AD214" i="1"/>
  <c r="AE214" i="1"/>
  <c r="AF214" i="1"/>
  <c r="AJ214" i="1"/>
  <c r="AK214" i="1"/>
  <c r="AM214" i="1"/>
  <c r="J214" i="1"/>
  <c r="L214" i="1"/>
  <c r="T223" i="1"/>
  <c r="U223" i="1"/>
  <c r="V223" i="1"/>
  <c r="W223" i="1"/>
  <c r="X223" i="1"/>
  <c r="Y223" i="1"/>
  <c r="Z223" i="1"/>
  <c r="AA223" i="1"/>
  <c r="AB223" i="1"/>
  <c r="AC223" i="1"/>
  <c r="AD223" i="1"/>
  <c r="AE223" i="1"/>
  <c r="AF223" i="1"/>
  <c r="AJ223" i="1"/>
  <c r="AK223" i="1"/>
  <c r="AM223" i="1"/>
  <c r="J223" i="1"/>
  <c r="L223" i="1"/>
  <c r="T236" i="1"/>
  <c r="U236" i="1"/>
  <c r="V236" i="1"/>
  <c r="W236" i="1"/>
  <c r="X236" i="1"/>
  <c r="Y236" i="1"/>
  <c r="Z236" i="1"/>
  <c r="AA236" i="1"/>
  <c r="AB236" i="1"/>
  <c r="AC236" i="1"/>
  <c r="AD236" i="1"/>
  <c r="AE236" i="1"/>
  <c r="AF236" i="1"/>
  <c r="AJ236" i="1"/>
  <c r="AK236" i="1"/>
  <c r="AM236" i="1"/>
  <c r="J236" i="1"/>
  <c r="L236" i="1"/>
  <c r="T240" i="1"/>
  <c r="U240" i="1"/>
  <c r="V240" i="1"/>
  <c r="W240" i="1"/>
  <c r="X240" i="1"/>
  <c r="Y240" i="1"/>
  <c r="Z240" i="1"/>
  <c r="AA240" i="1"/>
  <c r="AB240" i="1"/>
  <c r="AC240" i="1"/>
  <c r="AD240" i="1"/>
  <c r="AE240" i="1"/>
  <c r="AF240" i="1"/>
  <c r="AJ240" i="1"/>
  <c r="AK240" i="1"/>
  <c r="AM240" i="1"/>
  <c r="J240" i="1"/>
  <c r="L240" i="1"/>
  <c r="T258" i="1"/>
  <c r="U258" i="1"/>
  <c r="V258" i="1"/>
  <c r="W258" i="1"/>
  <c r="X258" i="1"/>
  <c r="Y258" i="1"/>
  <c r="Z258" i="1"/>
  <c r="AA258" i="1"/>
  <c r="AB258" i="1"/>
  <c r="AC258" i="1"/>
  <c r="AD258" i="1"/>
  <c r="AE258" i="1"/>
  <c r="AF258" i="1"/>
  <c r="AJ258" i="1"/>
  <c r="AK258" i="1"/>
  <c r="AM258" i="1"/>
  <c r="J258" i="1"/>
  <c r="L258" i="1"/>
  <c r="Z289" i="1"/>
  <c r="AA289" i="1"/>
  <c r="AB289" i="1"/>
  <c r="AC289" i="1"/>
  <c r="AD289" i="1"/>
  <c r="AE289" i="1"/>
  <c r="AF289" i="1"/>
  <c r="AJ289" i="1"/>
  <c r="AK289" i="1"/>
  <c r="AM289" i="1"/>
  <c r="J289" i="1"/>
  <c r="L289" i="1"/>
  <c r="Z23" i="1"/>
  <c r="AA23" i="1"/>
  <c r="AB23" i="1"/>
  <c r="AC23" i="1"/>
  <c r="AD23" i="1"/>
  <c r="AE23" i="1"/>
  <c r="AF23" i="1"/>
  <c r="AJ23" i="1"/>
  <c r="AK23" i="1"/>
  <c r="AM23" i="1"/>
  <c r="J23" i="1"/>
  <c r="L23" i="1"/>
  <c r="Z261" i="1"/>
  <c r="AA261" i="1"/>
  <c r="AB261" i="1"/>
  <c r="AC261" i="1"/>
  <c r="AD261" i="1"/>
  <c r="AE261" i="1"/>
  <c r="AF261" i="1"/>
  <c r="AJ261" i="1"/>
  <c r="AK261" i="1"/>
  <c r="AM261" i="1"/>
  <c r="J261" i="1"/>
  <c r="L261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J46" i="1"/>
  <c r="AK46" i="1"/>
  <c r="AM46" i="1"/>
  <c r="J46" i="1"/>
  <c r="L46" i="1"/>
  <c r="T169" i="1"/>
  <c r="U169" i="1"/>
  <c r="V169" i="1"/>
  <c r="W169" i="1"/>
  <c r="X169" i="1"/>
  <c r="Y169" i="1"/>
  <c r="Z169" i="1"/>
  <c r="AA169" i="1"/>
  <c r="AB169" i="1"/>
  <c r="AC169" i="1"/>
  <c r="AD169" i="1"/>
  <c r="AE169" i="1"/>
  <c r="AF169" i="1"/>
  <c r="AJ169" i="1"/>
  <c r="AK169" i="1"/>
  <c r="AM169" i="1"/>
  <c r="J169" i="1"/>
  <c r="L169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J45" i="1"/>
  <c r="AK45" i="1"/>
  <c r="AM45" i="1"/>
  <c r="J45" i="1"/>
  <c r="L45" i="1"/>
  <c r="T163" i="1"/>
  <c r="U163" i="1"/>
  <c r="V163" i="1"/>
  <c r="W163" i="1"/>
  <c r="X163" i="1"/>
  <c r="Y163" i="1"/>
  <c r="Z163" i="1"/>
  <c r="AA163" i="1"/>
  <c r="AB163" i="1"/>
  <c r="AC163" i="1"/>
  <c r="AD163" i="1"/>
  <c r="AE163" i="1"/>
  <c r="AF163" i="1"/>
  <c r="AJ163" i="1"/>
  <c r="AK163" i="1"/>
  <c r="AM163" i="1"/>
  <c r="J163" i="1"/>
  <c r="L163" i="1"/>
  <c r="T174" i="1"/>
  <c r="U174" i="1"/>
  <c r="V174" i="1"/>
  <c r="W174" i="1"/>
  <c r="X174" i="1"/>
  <c r="Y174" i="1"/>
  <c r="Z174" i="1"/>
  <c r="AA174" i="1"/>
  <c r="AB174" i="1"/>
  <c r="AC174" i="1"/>
  <c r="AD174" i="1"/>
  <c r="AE174" i="1"/>
  <c r="AF174" i="1"/>
  <c r="AJ174" i="1"/>
  <c r="AK174" i="1"/>
  <c r="AM174" i="1"/>
  <c r="J174" i="1"/>
  <c r="L174" i="1"/>
  <c r="T215" i="1"/>
  <c r="U215" i="1"/>
  <c r="V215" i="1"/>
  <c r="W215" i="1"/>
  <c r="X215" i="1"/>
  <c r="Y215" i="1"/>
  <c r="Z215" i="1"/>
  <c r="AA215" i="1"/>
  <c r="AB215" i="1"/>
  <c r="AC215" i="1"/>
  <c r="AD215" i="1"/>
  <c r="AE215" i="1"/>
  <c r="AF215" i="1"/>
  <c r="AJ215" i="1"/>
  <c r="AK215" i="1"/>
  <c r="AM215" i="1"/>
  <c r="J215" i="1"/>
  <c r="L215" i="1"/>
  <c r="T256" i="1"/>
  <c r="U256" i="1"/>
  <c r="V256" i="1"/>
  <c r="W256" i="1"/>
  <c r="X256" i="1"/>
  <c r="Y256" i="1"/>
  <c r="Z256" i="1"/>
  <c r="AA256" i="1"/>
  <c r="AB256" i="1"/>
  <c r="AC256" i="1"/>
  <c r="AD256" i="1"/>
  <c r="AE256" i="1"/>
  <c r="AF256" i="1"/>
  <c r="AJ256" i="1"/>
  <c r="AK256" i="1"/>
  <c r="AM256" i="1"/>
  <c r="J256" i="1"/>
  <c r="L256" i="1"/>
  <c r="AH192" i="1"/>
  <c r="AI192" i="1"/>
  <c r="T192" i="1"/>
  <c r="U192" i="1"/>
  <c r="V192" i="1"/>
  <c r="W192" i="1"/>
  <c r="X192" i="1"/>
  <c r="Y192" i="1"/>
  <c r="Z192" i="1"/>
  <c r="AA192" i="1"/>
  <c r="AB192" i="1"/>
  <c r="AC192" i="1"/>
  <c r="AD192" i="1"/>
  <c r="AE192" i="1"/>
  <c r="AF192" i="1"/>
  <c r="AJ192" i="1"/>
  <c r="AK192" i="1"/>
  <c r="AM192" i="1"/>
  <c r="J192" i="1"/>
  <c r="L192" i="1"/>
  <c r="AH229" i="1"/>
  <c r="AI229" i="1"/>
  <c r="T229" i="1"/>
  <c r="U229" i="1"/>
  <c r="V229" i="1"/>
  <c r="W229" i="1"/>
  <c r="Y229" i="1"/>
  <c r="Z229" i="1"/>
  <c r="AA229" i="1"/>
  <c r="AB229" i="1"/>
  <c r="AC229" i="1"/>
  <c r="AD229" i="1"/>
  <c r="AE229" i="1"/>
  <c r="AF229" i="1"/>
  <c r="AJ229" i="1"/>
  <c r="AK229" i="1"/>
  <c r="AM229" i="1"/>
  <c r="J229" i="1"/>
  <c r="L229" i="1"/>
  <c r="T278" i="1"/>
  <c r="U278" i="1"/>
  <c r="V278" i="1"/>
  <c r="W278" i="1"/>
  <c r="X278" i="1"/>
  <c r="Y278" i="1"/>
  <c r="Z278" i="1"/>
  <c r="AA278" i="1"/>
  <c r="AB278" i="1"/>
  <c r="AC278" i="1"/>
  <c r="AD278" i="1"/>
  <c r="AE278" i="1"/>
  <c r="AF278" i="1"/>
  <c r="AJ278" i="1"/>
  <c r="AK278" i="1"/>
  <c r="AM278" i="1"/>
  <c r="J278" i="1"/>
  <c r="L278" i="1"/>
  <c r="AH208" i="1"/>
  <c r="AI208" i="1"/>
  <c r="T208" i="1"/>
  <c r="U208" i="1"/>
  <c r="V208" i="1"/>
  <c r="W208" i="1"/>
  <c r="X208" i="1"/>
  <c r="Y208" i="1"/>
  <c r="Z208" i="1"/>
  <c r="AA208" i="1"/>
  <c r="AB208" i="1"/>
  <c r="AC208" i="1"/>
  <c r="AD208" i="1"/>
  <c r="AE208" i="1"/>
  <c r="AF208" i="1"/>
  <c r="AJ208" i="1"/>
  <c r="AK208" i="1"/>
  <c r="AM208" i="1"/>
  <c r="J208" i="1"/>
  <c r="L208" i="1"/>
  <c r="AH165" i="1"/>
  <c r="AI165" i="1"/>
  <c r="T165" i="1"/>
  <c r="U165" i="1"/>
  <c r="V165" i="1"/>
  <c r="W165" i="1"/>
  <c r="Y165" i="1"/>
  <c r="Z165" i="1"/>
  <c r="AA165" i="1"/>
  <c r="AB165" i="1"/>
  <c r="AC165" i="1"/>
  <c r="AD165" i="1"/>
  <c r="AE165" i="1"/>
  <c r="AF165" i="1"/>
  <c r="AJ165" i="1"/>
  <c r="AK165" i="1"/>
  <c r="AM165" i="1"/>
  <c r="J165" i="1"/>
  <c r="L165" i="1"/>
  <c r="AH90" i="1"/>
  <c r="AI90" i="1"/>
  <c r="T90" i="1"/>
  <c r="U90" i="1"/>
  <c r="V90" i="1"/>
  <c r="W90" i="1"/>
  <c r="X90" i="1"/>
  <c r="Y90" i="1"/>
  <c r="Z90" i="1"/>
  <c r="AA90" i="1"/>
  <c r="AB90" i="1"/>
  <c r="AC90" i="1"/>
  <c r="AD90" i="1"/>
  <c r="AE90" i="1"/>
  <c r="AF90" i="1"/>
  <c r="AJ90" i="1"/>
  <c r="AK90" i="1"/>
  <c r="AM90" i="1"/>
  <c r="J90" i="1"/>
  <c r="L90" i="1"/>
  <c r="AH135" i="1"/>
  <c r="AI135" i="1"/>
  <c r="T135" i="1"/>
  <c r="U135" i="1"/>
  <c r="V135" i="1"/>
  <c r="W135" i="1"/>
  <c r="Y135" i="1"/>
  <c r="Z135" i="1"/>
  <c r="AA135" i="1"/>
  <c r="AB135" i="1"/>
  <c r="AC135" i="1"/>
  <c r="AD135" i="1"/>
  <c r="AE135" i="1"/>
  <c r="AF135" i="1"/>
  <c r="AJ135" i="1"/>
  <c r="AK135" i="1"/>
  <c r="AM135" i="1"/>
  <c r="J135" i="1"/>
  <c r="L135" i="1"/>
  <c r="AH83" i="1"/>
  <c r="AI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J83" i="1"/>
  <c r="AK83" i="1"/>
  <c r="AM83" i="1"/>
  <c r="J83" i="1"/>
  <c r="L83" i="1"/>
  <c r="AH22" i="1"/>
  <c r="AI22" i="1"/>
  <c r="T22" i="1"/>
  <c r="U22" i="1"/>
  <c r="V22" i="1"/>
  <c r="W22" i="1"/>
  <c r="X22" i="1"/>
  <c r="Z22" i="1"/>
  <c r="AA22" i="1"/>
  <c r="AB22" i="1"/>
  <c r="AC22" i="1"/>
  <c r="AD22" i="1"/>
  <c r="AE22" i="1"/>
  <c r="AF22" i="1"/>
  <c r="AJ22" i="1"/>
  <c r="AK22" i="1"/>
  <c r="AM22" i="1"/>
  <c r="J22" i="1"/>
  <c r="L22" i="1"/>
  <c r="AH105" i="1"/>
  <c r="AI105" i="1"/>
  <c r="T105" i="1"/>
  <c r="U105" i="1"/>
  <c r="V105" i="1"/>
  <c r="W105" i="1"/>
  <c r="Y105" i="1"/>
  <c r="Z105" i="1"/>
  <c r="AA105" i="1"/>
  <c r="AB105" i="1"/>
  <c r="AC105" i="1"/>
  <c r="AD105" i="1"/>
  <c r="AE105" i="1"/>
  <c r="AF105" i="1"/>
  <c r="AJ105" i="1"/>
  <c r="AK105" i="1"/>
  <c r="AM105" i="1"/>
  <c r="J105" i="1"/>
  <c r="L105" i="1"/>
  <c r="AH260" i="1"/>
  <c r="AI260" i="1"/>
  <c r="T260" i="1"/>
  <c r="U260" i="1"/>
  <c r="V260" i="1"/>
  <c r="W260" i="1"/>
  <c r="X260" i="1"/>
  <c r="Y260" i="1"/>
  <c r="Z260" i="1"/>
  <c r="AA260" i="1"/>
  <c r="AB260" i="1"/>
  <c r="AC260" i="1"/>
  <c r="AD260" i="1"/>
  <c r="AE260" i="1"/>
  <c r="AF260" i="1"/>
  <c r="AJ260" i="1"/>
  <c r="AK260" i="1"/>
  <c r="AM260" i="1"/>
  <c r="J260" i="1"/>
  <c r="L260" i="1"/>
  <c r="AH73" i="1"/>
  <c r="AI73" i="1"/>
  <c r="T73" i="1"/>
  <c r="U73" i="1"/>
  <c r="V73" i="1"/>
  <c r="W73" i="1"/>
  <c r="Y73" i="1"/>
  <c r="Z73" i="1"/>
  <c r="AA73" i="1"/>
  <c r="AB73" i="1"/>
  <c r="AC73" i="1"/>
  <c r="AD73" i="1"/>
  <c r="AE73" i="1"/>
  <c r="AF73" i="1"/>
  <c r="AJ73" i="1"/>
  <c r="AK73" i="1"/>
  <c r="AM73" i="1"/>
  <c r="J73" i="1"/>
  <c r="L73" i="1"/>
  <c r="AH225" i="1"/>
  <c r="AI225" i="1"/>
  <c r="T225" i="1"/>
  <c r="U225" i="1"/>
  <c r="V225" i="1"/>
  <c r="W225" i="1"/>
  <c r="X225" i="1"/>
  <c r="Y225" i="1"/>
  <c r="Z225" i="1"/>
  <c r="AA225" i="1"/>
  <c r="AB225" i="1"/>
  <c r="AC225" i="1"/>
  <c r="AD225" i="1"/>
  <c r="AE225" i="1"/>
  <c r="AF225" i="1"/>
  <c r="AJ225" i="1"/>
  <c r="AK225" i="1"/>
  <c r="AM225" i="1"/>
  <c r="J225" i="1"/>
  <c r="L225" i="1"/>
  <c r="AH11" i="1"/>
  <c r="AI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J11" i="1"/>
  <c r="AK11" i="1"/>
  <c r="AM11" i="1"/>
  <c r="J11" i="1"/>
  <c r="L11" i="1"/>
  <c r="AH266" i="1"/>
  <c r="AI266" i="1"/>
  <c r="T266" i="1"/>
  <c r="U266" i="1"/>
  <c r="V266" i="1"/>
  <c r="W266" i="1"/>
  <c r="X266" i="1"/>
  <c r="Y266" i="1"/>
  <c r="Z266" i="1"/>
  <c r="AA266" i="1"/>
  <c r="AB266" i="1"/>
  <c r="AC266" i="1"/>
  <c r="AD266" i="1"/>
  <c r="AE266" i="1"/>
  <c r="AF266" i="1"/>
  <c r="AJ266" i="1"/>
  <c r="AK266" i="1"/>
  <c r="AM266" i="1"/>
  <c r="J266" i="1"/>
  <c r="L266" i="1"/>
  <c r="AH177" i="1"/>
  <c r="AI177" i="1"/>
  <c r="T177" i="1"/>
  <c r="U177" i="1"/>
  <c r="V177" i="1"/>
  <c r="W177" i="1"/>
  <c r="Z177" i="1"/>
  <c r="AA177" i="1"/>
  <c r="AB177" i="1"/>
  <c r="AC177" i="1"/>
  <c r="AD177" i="1"/>
  <c r="AE177" i="1"/>
  <c r="AF177" i="1"/>
  <c r="AJ177" i="1"/>
  <c r="AK177" i="1"/>
  <c r="AM177" i="1"/>
  <c r="J177" i="1"/>
  <c r="L177" i="1"/>
  <c r="AH84" i="1"/>
  <c r="AI84" i="1"/>
  <c r="T84" i="1"/>
  <c r="U84" i="1"/>
  <c r="V84" i="1"/>
  <c r="W84" i="1"/>
  <c r="X84" i="1"/>
  <c r="Y84" i="1"/>
  <c r="Z84" i="1"/>
  <c r="AA84" i="1"/>
  <c r="AB84" i="1"/>
  <c r="AC84" i="1"/>
  <c r="AD84" i="1"/>
  <c r="AE84" i="1"/>
  <c r="AF84" i="1"/>
  <c r="AJ84" i="1"/>
  <c r="AK84" i="1"/>
  <c r="AM84" i="1"/>
  <c r="J84" i="1"/>
  <c r="L84" i="1"/>
  <c r="AH248" i="1"/>
  <c r="AI248" i="1"/>
  <c r="T248" i="1"/>
  <c r="U248" i="1"/>
  <c r="V248" i="1"/>
  <c r="W248" i="1"/>
  <c r="Y248" i="1"/>
  <c r="Z248" i="1"/>
  <c r="AA248" i="1"/>
  <c r="AB248" i="1"/>
  <c r="AC248" i="1"/>
  <c r="AD248" i="1"/>
  <c r="AE248" i="1"/>
  <c r="AF248" i="1"/>
  <c r="AJ248" i="1"/>
  <c r="AK248" i="1"/>
  <c r="AM248" i="1"/>
  <c r="J248" i="1"/>
  <c r="L248" i="1"/>
  <c r="AH110" i="1"/>
  <c r="AI110" i="1"/>
  <c r="T110" i="1"/>
  <c r="U110" i="1"/>
  <c r="V110" i="1"/>
  <c r="W110" i="1"/>
  <c r="Y110" i="1"/>
  <c r="Z110" i="1"/>
  <c r="AA110" i="1"/>
  <c r="AB110" i="1"/>
  <c r="AC110" i="1"/>
  <c r="AD110" i="1"/>
  <c r="AE110" i="1"/>
  <c r="AF110" i="1"/>
  <c r="AJ110" i="1"/>
  <c r="AK110" i="1"/>
  <c r="AM110" i="1"/>
  <c r="J110" i="1"/>
  <c r="L110" i="1"/>
  <c r="T26" i="1"/>
  <c r="U26" i="1"/>
  <c r="V26" i="1"/>
  <c r="W26" i="1"/>
  <c r="Z26" i="1"/>
  <c r="AA26" i="1"/>
  <c r="AB26" i="1"/>
  <c r="AC26" i="1"/>
  <c r="AD26" i="1"/>
  <c r="AE26" i="1"/>
  <c r="AF26" i="1"/>
  <c r="AJ26" i="1"/>
  <c r="AK26" i="1"/>
  <c r="AM26" i="1"/>
  <c r="J26" i="1"/>
  <c r="L26" i="1"/>
  <c r="AH2" i="1"/>
  <c r="AI2" i="1"/>
  <c r="T2" i="1"/>
  <c r="U2" i="1"/>
  <c r="V2" i="1"/>
  <c r="W2" i="1"/>
  <c r="X2" i="1"/>
  <c r="Y2" i="1"/>
  <c r="Z2" i="1"/>
  <c r="AA2" i="1"/>
  <c r="AB2" i="1"/>
  <c r="AC2" i="1"/>
  <c r="AD2" i="1"/>
  <c r="AE2" i="1"/>
  <c r="AF2" i="1"/>
  <c r="AJ2" i="1"/>
  <c r="AK2" i="1"/>
  <c r="AM2" i="1"/>
  <c r="J2" i="1"/>
  <c r="L2" i="1"/>
  <c r="AH53" i="1"/>
  <c r="AI53" i="1"/>
  <c r="T53" i="1"/>
  <c r="U53" i="1"/>
  <c r="V53" i="1"/>
  <c r="W53" i="1"/>
  <c r="X53" i="1"/>
  <c r="Z53" i="1"/>
  <c r="AA53" i="1"/>
  <c r="AB53" i="1"/>
  <c r="AC53" i="1"/>
  <c r="AD53" i="1"/>
  <c r="AE53" i="1"/>
  <c r="AF53" i="1"/>
  <c r="AJ53" i="1"/>
  <c r="AK53" i="1"/>
  <c r="AM53" i="1"/>
  <c r="J53" i="1"/>
  <c r="L53" i="1"/>
  <c r="AH35" i="1"/>
  <c r="AI35" i="1"/>
  <c r="T35" i="1"/>
  <c r="U35" i="1"/>
  <c r="V35" i="1"/>
  <c r="W35" i="1"/>
  <c r="Y35" i="1"/>
  <c r="Z35" i="1"/>
  <c r="AA35" i="1"/>
  <c r="AB35" i="1"/>
  <c r="AC35" i="1"/>
  <c r="AD35" i="1"/>
  <c r="AE35" i="1"/>
  <c r="AF35" i="1"/>
  <c r="AJ35" i="1"/>
  <c r="AK35" i="1"/>
  <c r="AM35" i="1"/>
  <c r="J35" i="1"/>
  <c r="L35" i="1"/>
  <c r="T148" i="1"/>
  <c r="U148" i="1"/>
  <c r="V148" i="1"/>
  <c r="W148" i="1"/>
  <c r="X148" i="1"/>
  <c r="Y148" i="1"/>
  <c r="Z148" i="1"/>
  <c r="AA148" i="1"/>
  <c r="AB148" i="1"/>
  <c r="AC148" i="1"/>
  <c r="AD148" i="1"/>
  <c r="AE148" i="1"/>
  <c r="AF148" i="1"/>
  <c r="AJ148" i="1"/>
  <c r="AK148" i="1"/>
  <c r="AM148" i="1"/>
  <c r="J148" i="1"/>
  <c r="L148" i="1"/>
  <c r="AH265" i="1"/>
  <c r="AI265" i="1"/>
  <c r="T265" i="1"/>
  <c r="U265" i="1"/>
  <c r="V265" i="1"/>
  <c r="W265" i="1"/>
  <c r="X265" i="1"/>
  <c r="Y265" i="1"/>
  <c r="Z265" i="1"/>
  <c r="AA265" i="1"/>
  <c r="AB265" i="1"/>
  <c r="AC265" i="1"/>
  <c r="AD265" i="1"/>
  <c r="AE265" i="1"/>
  <c r="AF265" i="1"/>
  <c r="AJ265" i="1"/>
  <c r="AK265" i="1"/>
  <c r="AM265" i="1"/>
  <c r="J265" i="1"/>
  <c r="L265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J67" i="1"/>
  <c r="AK67" i="1"/>
  <c r="AM67" i="1"/>
  <c r="J67" i="1"/>
  <c r="L67" i="1"/>
  <c r="AH218" i="1"/>
  <c r="AI218" i="1"/>
  <c r="T218" i="1"/>
  <c r="U218" i="1"/>
  <c r="V218" i="1"/>
  <c r="W218" i="1"/>
  <c r="X218" i="1"/>
  <c r="Y218" i="1"/>
  <c r="Z218" i="1"/>
  <c r="AA218" i="1"/>
  <c r="AB218" i="1"/>
  <c r="AC218" i="1"/>
  <c r="AD218" i="1"/>
  <c r="AE218" i="1"/>
  <c r="AF218" i="1"/>
  <c r="AJ218" i="1"/>
  <c r="AK218" i="1"/>
  <c r="AM218" i="1"/>
  <c r="J218" i="1"/>
  <c r="L218" i="1"/>
  <c r="AH141" i="1"/>
  <c r="AI141" i="1"/>
  <c r="V141" i="1"/>
  <c r="W141" i="1"/>
  <c r="X141" i="1"/>
  <c r="Y141" i="1"/>
  <c r="Z141" i="1"/>
  <c r="AA141" i="1"/>
  <c r="AB141" i="1"/>
  <c r="AC141" i="1"/>
  <c r="AD141" i="1"/>
  <c r="AE141" i="1"/>
  <c r="AF141" i="1"/>
  <c r="AJ141" i="1"/>
  <c r="AK141" i="1"/>
  <c r="AM141" i="1"/>
  <c r="J141" i="1"/>
  <c r="L141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J70" i="1"/>
  <c r="AK70" i="1"/>
  <c r="AM70" i="1"/>
  <c r="J70" i="1"/>
  <c r="L70" i="1"/>
  <c r="AH202" i="1"/>
  <c r="AI202" i="1"/>
  <c r="T202" i="1"/>
  <c r="U202" i="1"/>
  <c r="V202" i="1"/>
  <c r="W202" i="1"/>
  <c r="X202" i="1"/>
  <c r="Y202" i="1"/>
  <c r="Z202" i="1"/>
  <c r="AA202" i="1"/>
  <c r="AB202" i="1"/>
  <c r="AC202" i="1"/>
  <c r="AD202" i="1"/>
  <c r="AE202" i="1"/>
  <c r="AF202" i="1"/>
  <c r="AJ202" i="1"/>
  <c r="AK202" i="1"/>
  <c r="AM202" i="1"/>
  <c r="J202" i="1"/>
  <c r="L202" i="1"/>
  <c r="AH34" i="1"/>
  <c r="AI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J34" i="1"/>
  <c r="AK34" i="1"/>
  <c r="AM34" i="1"/>
  <c r="J34" i="1"/>
  <c r="L34" i="1"/>
  <c r="AH195" i="1"/>
  <c r="AI195" i="1"/>
  <c r="Z195" i="1"/>
  <c r="AA195" i="1"/>
  <c r="AB195" i="1"/>
  <c r="AC195" i="1"/>
  <c r="AD195" i="1"/>
  <c r="AE195" i="1"/>
  <c r="AF195" i="1"/>
  <c r="AJ195" i="1"/>
  <c r="AK195" i="1"/>
  <c r="AM195" i="1"/>
  <c r="J195" i="1"/>
  <c r="L195" i="1"/>
  <c r="Z66" i="1"/>
  <c r="AA66" i="1"/>
  <c r="AB66" i="1"/>
  <c r="AC66" i="1"/>
  <c r="AD66" i="1"/>
  <c r="AE66" i="1"/>
  <c r="AF66" i="1"/>
  <c r="AJ66" i="1"/>
  <c r="AK66" i="1"/>
  <c r="AM66" i="1"/>
  <c r="J66" i="1"/>
  <c r="L66" i="1"/>
  <c r="T127" i="1"/>
  <c r="U127" i="1"/>
  <c r="V127" i="1"/>
  <c r="W127" i="1"/>
  <c r="X127" i="1"/>
  <c r="Y127" i="1"/>
  <c r="Z127" i="1"/>
  <c r="AA127" i="1"/>
  <c r="AB127" i="1"/>
  <c r="AC127" i="1"/>
  <c r="AD127" i="1"/>
  <c r="AE127" i="1"/>
  <c r="AF127" i="1"/>
  <c r="AJ127" i="1"/>
  <c r="AK127" i="1"/>
  <c r="AM127" i="1"/>
  <c r="J127" i="1"/>
  <c r="L127" i="1"/>
  <c r="AH200" i="1"/>
  <c r="AI200" i="1"/>
  <c r="T200" i="1"/>
  <c r="U200" i="1"/>
  <c r="V200" i="1"/>
  <c r="W200" i="1"/>
  <c r="X200" i="1"/>
  <c r="Y200" i="1"/>
  <c r="Z200" i="1"/>
  <c r="AA200" i="1"/>
  <c r="AB200" i="1"/>
  <c r="AC200" i="1"/>
  <c r="AD200" i="1"/>
  <c r="AE200" i="1"/>
  <c r="AF200" i="1"/>
  <c r="AJ200" i="1"/>
  <c r="AK200" i="1"/>
  <c r="AM200" i="1"/>
  <c r="J200" i="1"/>
  <c r="L200" i="1"/>
  <c r="T171" i="1"/>
  <c r="U171" i="1"/>
  <c r="V171" i="1"/>
  <c r="W171" i="1"/>
  <c r="X171" i="1"/>
  <c r="Y171" i="1"/>
  <c r="Z171" i="1"/>
  <c r="AA171" i="1"/>
  <c r="AB171" i="1"/>
  <c r="AC171" i="1"/>
  <c r="AD171" i="1"/>
  <c r="AE171" i="1"/>
  <c r="AF171" i="1"/>
  <c r="AJ171" i="1"/>
  <c r="AK171" i="1"/>
  <c r="AM171" i="1"/>
  <c r="J171" i="1"/>
  <c r="L171" i="1"/>
  <c r="T161" i="1"/>
  <c r="U161" i="1"/>
  <c r="V161" i="1"/>
  <c r="W161" i="1"/>
  <c r="X161" i="1"/>
  <c r="Y161" i="1"/>
  <c r="Z161" i="1"/>
  <c r="AA161" i="1"/>
  <c r="AB161" i="1"/>
  <c r="AC161" i="1"/>
  <c r="AD161" i="1"/>
  <c r="AE161" i="1"/>
  <c r="AF161" i="1"/>
  <c r="AJ161" i="1"/>
  <c r="AK161" i="1"/>
  <c r="AM161" i="1"/>
  <c r="J161" i="1"/>
  <c r="L161" i="1"/>
  <c r="V175" i="1"/>
  <c r="W175" i="1"/>
  <c r="X175" i="1"/>
  <c r="Y175" i="1"/>
  <c r="Z175" i="1"/>
  <c r="AA175" i="1"/>
  <c r="AB175" i="1"/>
  <c r="AC175" i="1"/>
  <c r="AD175" i="1"/>
  <c r="AE175" i="1"/>
  <c r="AF175" i="1"/>
  <c r="AJ175" i="1"/>
  <c r="AK175" i="1"/>
  <c r="AM175" i="1"/>
  <c r="J175" i="1"/>
  <c r="L175" i="1"/>
  <c r="T274" i="1"/>
  <c r="U274" i="1"/>
  <c r="V274" i="1"/>
  <c r="W274" i="1"/>
  <c r="X274" i="1"/>
  <c r="Y274" i="1"/>
  <c r="Z274" i="1"/>
  <c r="AA274" i="1"/>
  <c r="AB274" i="1"/>
  <c r="AC274" i="1"/>
  <c r="AD274" i="1"/>
  <c r="AE274" i="1"/>
  <c r="AF274" i="1"/>
  <c r="AJ274" i="1"/>
  <c r="AK274" i="1"/>
  <c r="AM274" i="1"/>
  <c r="J274" i="1"/>
  <c r="L274" i="1"/>
  <c r="T166" i="1"/>
  <c r="U166" i="1"/>
  <c r="V166" i="1"/>
  <c r="W166" i="1"/>
  <c r="X166" i="1"/>
  <c r="Y166" i="1"/>
  <c r="Z166" i="1"/>
  <c r="AA166" i="1"/>
  <c r="AB166" i="1"/>
  <c r="AC166" i="1"/>
  <c r="AD166" i="1"/>
  <c r="AE166" i="1"/>
  <c r="AF166" i="1"/>
  <c r="AJ166" i="1"/>
  <c r="AK166" i="1"/>
  <c r="AM166" i="1"/>
  <c r="J166" i="1"/>
  <c r="L166" i="1"/>
  <c r="T71" i="1"/>
  <c r="U71" i="1"/>
  <c r="V71" i="1"/>
  <c r="W71" i="1"/>
  <c r="X71" i="1"/>
  <c r="Y71" i="1"/>
  <c r="Z71" i="1"/>
  <c r="AA71" i="1"/>
  <c r="AB71" i="1"/>
  <c r="AC71" i="1"/>
  <c r="AD71" i="1"/>
  <c r="AE71" i="1"/>
  <c r="AF71" i="1"/>
  <c r="AJ71" i="1"/>
  <c r="AK71" i="1"/>
  <c r="AM71" i="1"/>
  <c r="J71" i="1"/>
  <c r="L71" i="1"/>
  <c r="T124" i="1"/>
  <c r="U124" i="1"/>
  <c r="V124" i="1"/>
  <c r="W124" i="1"/>
  <c r="X124" i="1"/>
  <c r="Y124" i="1"/>
  <c r="Z124" i="1"/>
  <c r="AA124" i="1"/>
  <c r="AB124" i="1"/>
  <c r="AC124" i="1"/>
  <c r="AD124" i="1"/>
  <c r="AE124" i="1"/>
  <c r="AF124" i="1"/>
  <c r="AJ124" i="1"/>
  <c r="AK124" i="1"/>
  <c r="AM124" i="1"/>
  <c r="J124" i="1"/>
  <c r="L124" i="1"/>
  <c r="T125" i="1"/>
  <c r="U125" i="1"/>
  <c r="V125" i="1"/>
  <c r="W125" i="1"/>
  <c r="X125" i="1"/>
  <c r="Y125" i="1"/>
  <c r="Z125" i="1"/>
  <c r="AA125" i="1"/>
  <c r="AB125" i="1"/>
  <c r="AC125" i="1"/>
  <c r="AD125" i="1"/>
  <c r="AE125" i="1"/>
  <c r="AF125" i="1"/>
  <c r="AJ125" i="1"/>
  <c r="AK125" i="1"/>
  <c r="AM125" i="1"/>
  <c r="J125" i="1"/>
  <c r="L125" i="1"/>
  <c r="T131" i="1"/>
  <c r="U131" i="1"/>
  <c r="V131" i="1"/>
  <c r="W131" i="1"/>
  <c r="X131" i="1"/>
  <c r="Y131" i="1"/>
  <c r="Z131" i="1"/>
  <c r="AA131" i="1"/>
  <c r="AB131" i="1"/>
  <c r="AC131" i="1"/>
  <c r="AD131" i="1"/>
  <c r="AE131" i="1"/>
  <c r="AF131" i="1"/>
  <c r="AJ131" i="1"/>
  <c r="AK131" i="1"/>
  <c r="AM131" i="1"/>
  <c r="J131" i="1"/>
  <c r="L131" i="1"/>
  <c r="T178" i="1"/>
  <c r="U178" i="1"/>
  <c r="V178" i="1"/>
  <c r="W178" i="1"/>
  <c r="X178" i="1"/>
  <c r="Y178" i="1"/>
  <c r="Z178" i="1"/>
  <c r="AA178" i="1"/>
  <c r="AB178" i="1"/>
  <c r="AC178" i="1"/>
  <c r="AD178" i="1"/>
  <c r="AE178" i="1"/>
  <c r="AF178" i="1"/>
  <c r="AJ178" i="1"/>
  <c r="AK178" i="1"/>
  <c r="AM178" i="1"/>
  <c r="J178" i="1"/>
  <c r="L178" i="1"/>
  <c r="T186" i="1"/>
  <c r="U186" i="1"/>
  <c r="V186" i="1"/>
  <c r="W186" i="1"/>
  <c r="X186" i="1"/>
  <c r="Y186" i="1"/>
  <c r="Z186" i="1"/>
  <c r="AA186" i="1"/>
  <c r="AB186" i="1"/>
  <c r="AC186" i="1"/>
  <c r="AD186" i="1"/>
  <c r="AE186" i="1"/>
  <c r="AF186" i="1"/>
  <c r="AJ186" i="1"/>
  <c r="AK186" i="1"/>
  <c r="AM186" i="1"/>
  <c r="J186" i="1"/>
  <c r="L186" i="1"/>
  <c r="T285" i="1"/>
  <c r="U285" i="1"/>
  <c r="V285" i="1"/>
  <c r="W285" i="1"/>
  <c r="X285" i="1"/>
  <c r="Y285" i="1"/>
  <c r="Z285" i="1"/>
  <c r="AA285" i="1"/>
  <c r="AB285" i="1"/>
  <c r="AC285" i="1"/>
  <c r="AD285" i="1"/>
  <c r="AE285" i="1"/>
  <c r="AF285" i="1"/>
  <c r="AJ285" i="1"/>
  <c r="AK285" i="1"/>
  <c r="AM285" i="1"/>
  <c r="J285" i="1"/>
  <c r="L285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J68" i="1"/>
  <c r="AK68" i="1"/>
  <c r="AM68" i="1"/>
  <c r="J68" i="1"/>
  <c r="L68" i="1"/>
  <c r="Z267" i="1"/>
  <c r="AA267" i="1"/>
  <c r="AB267" i="1"/>
  <c r="AC267" i="1"/>
  <c r="AD267" i="1"/>
  <c r="AE267" i="1"/>
  <c r="AF267" i="1"/>
  <c r="AJ267" i="1"/>
  <c r="AK267" i="1"/>
  <c r="AM267" i="1"/>
  <c r="J267" i="1"/>
  <c r="L267" i="1"/>
  <c r="Z19" i="1"/>
  <c r="AA19" i="1"/>
  <c r="AB19" i="1"/>
  <c r="AC19" i="1"/>
  <c r="AD19" i="1"/>
  <c r="AE19" i="1"/>
  <c r="AF19" i="1"/>
  <c r="AJ19" i="1"/>
  <c r="AK19" i="1"/>
  <c r="AM19" i="1"/>
  <c r="J19" i="1"/>
  <c r="L19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J8" i="1"/>
  <c r="AK8" i="1"/>
  <c r="AM8" i="1"/>
  <c r="J8" i="1"/>
  <c r="L8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J12" i="1"/>
  <c r="AK12" i="1"/>
  <c r="AM12" i="1"/>
  <c r="J12" i="1"/>
  <c r="L12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J13" i="1"/>
  <c r="AK13" i="1"/>
  <c r="AM13" i="1"/>
  <c r="J13" i="1"/>
  <c r="L13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J15" i="1"/>
  <c r="AK15" i="1"/>
  <c r="AM15" i="1"/>
  <c r="J15" i="1"/>
  <c r="L15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J30" i="1"/>
  <c r="AK30" i="1"/>
  <c r="AM30" i="1"/>
  <c r="J30" i="1"/>
  <c r="L3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J60" i="1"/>
  <c r="AK60" i="1"/>
  <c r="AM60" i="1"/>
  <c r="J60" i="1"/>
  <c r="L60" i="1"/>
  <c r="T81" i="1"/>
  <c r="U81" i="1"/>
  <c r="V81" i="1"/>
  <c r="W81" i="1"/>
  <c r="X81" i="1"/>
  <c r="Y81" i="1"/>
  <c r="Z81" i="1"/>
  <c r="AA81" i="1"/>
  <c r="AB81" i="1"/>
  <c r="AC81" i="1"/>
  <c r="AD81" i="1"/>
  <c r="AE81" i="1"/>
  <c r="AF81" i="1"/>
  <c r="AJ81" i="1"/>
  <c r="AK81" i="1"/>
  <c r="AM81" i="1"/>
  <c r="J81" i="1"/>
  <c r="L81" i="1"/>
  <c r="Z95" i="1"/>
  <c r="AA95" i="1"/>
  <c r="AB95" i="1"/>
  <c r="AC95" i="1"/>
  <c r="AD95" i="1"/>
  <c r="AE95" i="1"/>
  <c r="AF95" i="1"/>
  <c r="AJ95" i="1"/>
  <c r="AK95" i="1"/>
  <c r="AM95" i="1"/>
  <c r="J95" i="1"/>
  <c r="L95" i="1"/>
  <c r="T99" i="1"/>
  <c r="U99" i="1"/>
  <c r="V99" i="1"/>
  <c r="W99" i="1"/>
  <c r="X99" i="1"/>
  <c r="Y99" i="1"/>
  <c r="Z99" i="1"/>
  <c r="AA99" i="1"/>
  <c r="AB99" i="1"/>
  <c r="AC99" i="1"/>
  <c r="AD99" i="1"/>
  <c r="AE99" i="1"/>
  <c r="AF99" i="1"/>
  <c r="AJ99" i="1"/>
  <c r="AK99" i="1"/>
  <c r="AM99" i="1"/>
  <c r="J99" i="1"/>
  <c r="L99" i="1"/>
  <c r="V112" i="1"/>
  <c r="W112" i="1"/>
  <c r="X112" i="1"/>
  <c r="Y112" i="1"/>
  <c r="Z112" i="1"/>
  <c r="AA112" i="1"/>
  <c r="AB112" i="1"/>
  <c r="AC112" i="1"/>
  <c r="AD112" i="1"/>
  <c r="AE112" i="1"/>
  <c r="AF112" i="1"/>
  <c r="AJ112" i="1"/>
  <c r="AK112" i="1"/>
  <c r="AM112" i="1"/>
  <c r="J112" i="1"/>
  <c r="L112" i="1"/>
  <c r="T123" i="1"/>
  <c r="U123" i="1"/>
  <c r="V123" i="1"/>
  <c r="W123" i="1"/>
  <c r="X123" i="1"/>
  <c r="Y123" i="1"/>
  <c r="Z123" i="1"/>
  <c r="AA123" i="1"/>
  <c r="AB123" i="1"/>
  <c r="AC123" i="1"/>
  <c r="AD123" i="1"/>
  <c r="AE123" i="1"/>
  <c r="AF123" i="1"/>
  <c r="AJ123" i="1"/>
  <c r="AK123" i="1"/>
  <c r="AM123" i="1"/>
  <c r="J123" i="1"/>
  <c r="L123" i="1"/>
  <c r="T140" i="1"/>
  <c r="U140" i="1"/>
  <c r="V140" i="1"/>
  <c r="W140" i="1"/>
  <c r="X140" i="1"/>
  <c r="Y140" i="1"/>
  <c r="Z140" i="1"/>
  <c r="AA140" i="1"/>
  <c r="AB140" i="1"/>
  <c r="AC140" i="1"/>
  <c r="AD140" i="1"/>
  <c r="AE140" i="1"/>
  <c r="AF140" i="1"/>
  <c r="AJ140" i="1"/>
  <c r="AK140" i="1"/>
  <c r="AM140" i="1"/>
  <c r="J140" i="1"/>
  <c r="L140" i="1"/>
  <c r="V159" i="1"/>
  <c r="W159" i="1"/>
  <c r="X159" i="1"/>
  <c r="Y159" i="1"/>
  <c r="Z159" i="1"/>
  <c r="AA159" i="1"/>
  <c r="AB159" i="1"/>
  <c r="AC159" i="1"/>
  <c r="AD159" i="1"/>
  <c r="AE159" i="1"/>
  <c r="AF159" i="1"/>
  <c r="AJ159" i="1"/>
  <c r="AK159" i="1"/>
  <c r="AM159" i="1"/>
  <c r="J159" i="1"/>
  <c r="L159" i="1"/>
  <c r="T181" i="1"/>
  <c r="U181" i="1"/>
  <c r="V181" i="1"/>
  <c r="W181" i="1"/>
  <c r="X181" i="1"/>
  <c r="Y181" i="1"/>
  <c r="Z181" i="1"/>
  <c r="AA181" i="1"/>
  <c r="AB181" i="1"/>
  <c r="AC181" i="1"/>
  <c r="AD181" i="1"/>
  <c r="AE181" i="1"/>
  <c r="AF181" i="1"/>
  <c r="AJ181" i="1"/>
  <c r="AK181" i="1"/>
  <c r="AM181" i="1"/>
  <c r="J181" i="1"/>
  <c r="L181" i="1"/>
  <c r="T226" i="1"/>
  <c r="U226" i="1"/>
  <c r="V226" i="1"/>
  <c r="W226" i="1"/>
  <c r="X226" i="1"/>
  <c r="Y226" i="1"/>
  <c r="Z226" i="1"/>
  <c r="AA226" i="1"/>
  <c r="AB226" i="1"/>
  <c r="AC226" i="1"/>
  <c r="AD226" i="1"/>
  <c r="AE226" i="1"/>
  <c r="AF226" i="1"/>
  <c r="AJ226" i="1"/>
  <c r="AK226" i="1"/>
  <c r="AM226" i="1"/>
  <c r="J226" i="1"/>
  <c r="L226" i="1"/>
  <c r="V242" i="1"/>
  <c r="W242" i="1"/>
  <c r="X242" i="1"/>
  <c r="Y242" i="1"/>
  <c r="Z242" i="1"/>
  <c r="AA242" i="1"/>
  <c r="AB242" i="1"/>
  <c r="AC242" i="1"/>
  <c r="AD242" i="1"/>
  <c r="AE242" i="1"/>
  <c r="AF242" i="1"/>
  <c r="AJ242" i="1"/>
  <c r="AK242" i="1"/>
  <c r="AM242" i="1"/>
  <c r="J242" i="1"/>
  <c r="L242" i="1"/>
  <c r="T246" i="1"/>
  <c r="U246" i="1"/>
  <c r="V246" i="1"/>
  <c r="W246" i="1"/>
  <c r="X246" i="1"/>
  <c r="Y246" i="1"/>
  <c r="Z246" i="1"/>
  <c r="AA246" i="1"/>
  <c r="AB246" i="1"/>
  <c r="AC246" i="1"/>
  <c r="AD246" i="1"/>
  <c r="AE246" i="1"/>
  <c r="AF246" i="1"/>
  <c r="AJ246" i="1"/>
  <c r="AK246" i="1"/>
  <c r="AM246" i="1"/>
  <c r="J246" i="1"/>
  <c r="L246" i="1"/>
  <c r="T270" i="1"/>
  <c r="U270" i="1"/>
  <c r="V270" i="1"/>
  <c r="W270" i="1"/>
  <c r="X270" i="1"/>
  <c r="Y270" i="1"/>
  <c r="Z270" i="1"/>
  <c r="AA270" i="1"/>
  <c r="AB270" i="1"/>
  <c r="AC270" i="1"/>
  <c r="AD270" i="1"/>
  <c r="AE270" i="1"/>
  <c r="AF270" i="1"/>
  <c r="AJ270" i="1"/>
  <c r="AK270" i="1"/>
  <c r="AM270" i="1"/>
  <c r="J270" i="1"/>
  <c r="L270" i="1"/>
  <c r="Z282" i="1"/>
  <c r="AA282" i="1"/>
  <c r="AB282" i="1"/>
  <c r="AC282" i="1"/>
  <c r="AD282" i="1"/>
  <c r="AE282" i="1"/>
  <c r="AF282" i="1"/>
  <c r="AJ282" i="1"/>
  <c r="AK282" i="1"/>
  <c r="AM282" i="1"/>
  <c r="J282" i="1"/>
  <c r="L282" i="1"/>
  <c r="Z203" i="1"/>
  <c r="AA203" i="1"/>
  <c r="AB203" i="1"/>
  <c r="AC203" i="1"/>
  <c r="AD203" i="1"/>
  <c r="AE203" i="1"/>
  <c r="AF203" i="1"/>
  <c r="AJ203" i="1"/>
  <c r="AK203" i="1"/>
  <c r="AM203" i="1"/>
  <c r="J203" i="1"/>
  <c r="L203" i="1"/>
  <c r="Z224" i="1"/>
  <c r="AA224" i="1"/>
  <c r="AB224" i="1"/>
  <c r="AC224" i="1"/>
  <c r="AD224" i="1"/>
  <c r="AE224" i="1"/>
  <c r="AF224" i="1"/>
  <c r="AJ224" i="1"/>
  <c r="AK224" i="1"/>
  <c r="AM224" i="1"/>
  <c r="J224" i="1"/>
  <c r="L224" i="1"/>
  <c r="Z228" i="1"/>
  <c r="AA228" i="1"/>
  <c r="AB228" i="1"/>
  <c r="AC228" i="1"/>
  <c r="AD228" i="1"/>
  <c r="AE228" i="1"/>
  <c r="AF228" i="1"/>
  <c r="AJ228" i="1"/>
  <c r="AK228" i="1"/>
  <c r="AM228" i="1"/>
  <c r="J228" i="1"/>
  <c r="L228" i="1"/>
  <c r="T118" i="1"/>
  <c r="U118" i="1"/>
  <c r="V118" i="1"/>
  <c r="W118" i="1"/>
  <c r="X118" i="1"/>
  <c r="Y118" i="1"/>
  <c r="Z118" i="1"/>
  <c r="AA118" i="1"/>
  <c r="AB118" i="1"/>
  <c r="AC118" i="1"/>
  <c r="AD118" i="1"/>
  <c r="AE118" i="1"/>
  <c r="AF118" i="1"/>
  <c r="AJ118" i="1"/>
  <c r="AK118" i="1"/>
  <c r="AM118" i="1"/>
  <c r="J118" i="1"/>
  <c r="L11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J38" i="1"/>
  <c r="AK38" i="1"/>
  <c r="AM38" i="1"/>
  <c r="J38" i="1"/>
  <c r="L38" i="1"/>
  <c r="T167" i="1"/>
  <c r="U167" i="1"/>
  <c r="V167" i="1"/>
  <c r="W167" i="1"/>
  <c r="X167" i="1"/>
  <c r="Y167" i="1"/>
  <c r="Z167" i="1"/>
  <c r="AA167" i="1"/>
  <c r="AB167" i="1"/>
  <c r="AC167" i="1"/>
  <c r="AD167" i="1"/>
  <c r="AE167" i="1"/>
  <c r="AF167" i="1"/>
  <c r="AJ167" i="1"/>
  <c r="AK167" i="1"/>
  <c r="AM167" i="1"/>
  <c r="J167" i="1"/>
  <c r="L167" i="1"/>
  <c r="T197" i="1"/>
  <c r="U197" i="1"/>
  <c r="V197" i="1"/>
  <c r="W197" i="1"/>
  <c r="X197" i="1"/>
  <c r="Y197" i="1"/>
  <c r="Z197" i="1"/>
  <c r="AA197" i="1"/>
  <c r="AB197" i="1"/>
  <c r="AC197" i="1"/>
  <c r="AD197" i="1"/>
  <c r="AE197" i="1"/>
  <c r="AF197" i="1"/>
  <c r="AJ197" i="1"/>
  <c r="AK197" i="1"/>
  <c r="AM197" i="1"/>
  <c r="J197" i="1"/>
  <c r="L197" i="1"/>
  <c r="Z207" i="1"/>
  <c r="AA207" i="1"/>
  <c r="AB207" i="1"/>
  <c r="AC207" i="1"/>
  <c r="AD207" i="1"/>
  <c r="AE207" i="1"/>
  <c r="AF207" i="1"/>
  <c r="AJ207" i="1"/>
  <c r="AK207" i="1"/>
  <c r="AM207" i="1"/>
  <c r="J207" i="1"/>
  <c r="L207" i="1"/>
  <c r="T268" i="1"/>
  <c r="U268" i="1"/>
  <c r="V268" i="1"/>
  <c r="W268" i="1"/>
  <c r="X268" i="1"/>
  <c r="Y268" i="1"/>
  <c r="Z268" i="1"/>
  <c r="AA268" i="1"/>
  <c r="AB268" i="1"/>
  <c r="AC268" i="1"/>
  <c r="AD268" i="1"/>
  <c r="AE268" i="1"/>
  <c r="AF268" i="1"/>
  <c r="AJ268" i="1"/>
  <c r="AK268" i="1"/>
  <c r="AM268" i="1"/>
  <c r="J268" i="1"/>
  <c r="L268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J44" i="1"/>
  <c r="AK44" i="1"/>
  <c r="AM44" i="1"/>
  <c r="J44" i="1"/>
  <c r="L44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J51" i="1"/>
  <c r="AK51" i="1"/>
  <c r="AM51" i="1"/>
  <c r="J51" i="1"/>
  <c r="L51" i="1"/>
  <c r="T111" i="1"/>
  <c r="U111" i="1"/>
  <c r="V111" i="1"/>
  <c r="W111" i="1"/>
  <c r="X111" i="1"/>
  <c r="Y111" i="1"/>
  <c r="Z111" i="1"/>
  <c r="AA111" i="1"/>
  <c r="AB111" i="1"/>
  <c r="AC111" i="1"/>
  <c r="AD111" i="1"/>
  <c r="AE111" i="1"/>
  <c r="AF111" i="1"/>
  <c r="AJ111" i="1"/>
  <c r="AK111" i="1"/>
  <c r="AM111" i="1"/>
  <c r="J111" i="1"/>
  <c r="L111" i="1"/>
  <c r="T272" i="1"/>
  <c r="U272" i="1"/>
  <c r="V272" i="1"/>
  <c r="W272" i="1"/>
  <c r="X272" i="1"/>
  <c r="Y272" i="1"/>
  <c r="Z272" i="1"/>
  <c r="AA272" i="1"/>
  <c r="AB272" i="1"/>
  <c r="AC272" i="1"/>
  <c r="AD272" i="1"/>
  <c r="AE272" i="1"/>
  <c r="AF272" i="1"/>
  <c r="AJ272" i="1"/>
  <c r="AK272" i="1"/>
  <c r="AM272" i="1"/>
  <c r="J272" i="1"/>
  <c r="L272" i="1"/>
  <c r="AH52" i="1"/>
  <c r="AI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J52" i="1"/>
  <c r="AK52" i="1"/>
  <c r="AM52" i="1"/>
  <c r="J52" i="1"/>
  <c r="L52" i="1"/>
  <c r="T154" i="1"/>
  <c r="U154" i="1"/>
  <c r="V154" i="1"/>
  <c r="W154" i="1"/>
  <c r="X154" i="1"/>
  <c r="Y154" i="1"/>
  <c r="Z154" i="1"/>
  <c r="AA154" i="1"/>
  <c r="AB154" i="1"/>
  <c r="AC154" i="1"/>
  <c r="AD154" i="1"/>
  <c r="AE154" i="1"/>
  <c r="AF154" i="1"/>
  <c r="AJ154" i="1"/>
  <c r="AK154" i="1"/>
  <c r="AM154" i="1"/>
  <c r="J154" i="1"/>
  <c r="L154" i="1"/>
  <c r="AH252" i="1"/>
  <c r="AI252" i="1"/>
  <c r="T252" i="1"/>
  <c r="U252" i="1"/>
  <c r="V252" i="1"/>
  <c r="W252" i="1"/>
  <c r="X252" i="1"/>
  <c r="Y252" i="1"/>
  <c r="Z252" i="1"/>
  <c r="AA252" i="1"/>
  <c r="AB252" i="1"/>
  <c r="AC252" i="1"/>
  <c r="AD252" i="1"/>
  <c r="AE252" i="1"/>
  <c r="AF252" i="1"/>
  <c r="AJ252" i="1"/>
  <c r="AK252" i="1"/>
  <c r="AM252" i="1"/>
  <c r="J252" i="1"/>
  <c r="L252" i="1"/>
  <c r="AH4" i="1"/>
  <c r="AI4" i="1"/>
  <c r="Z4" i="1"/>
  <c r="AA4" i="1"/>
  <c r="AB4" i="1"/>
  <c r="AC4" i="1"/>
  <c r="AD4" i="1"/>
  <c r="AE4" i="1"/>
  <c r="AF4" i="1"/>
  <c r="AJ4" i="1"/>
  <c r="AK4" i="1"/>
  <c r="AM4" i="1"/>
  <c r="J4" i="1"/>
  <c r="L4" i="1"/>
  <c r="T199" i="1"/>
  <c r="U199" i="1"/>
  <c r="V199" i="1"/>
  <c r="W199" i="1"/>
  <c r="Z199" i="1"/>
  <c r="AA199" i="1"/>
  <c r="AB199" i="1"/>
  <c r="AC199" i="1"/>
  <c r="AD199" i="1"/>
  <c r="AE199" i="1"/>
  <c r="AF199" i="1"/>
  <c r="AJ199" i="1"/>
  <c r="AK199" i="1"/>
  <c r="AM199" i="1"/>
  <c r="J199" i="1"/>
  <c r="L199" i="1"/>
  <c r="AH31" i="1"/>
  <c r="AI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J31" i="1"/>
  <c r="AK31" i="1"/>
  <c r="AM31" i="1"/>
  <c r="J31" i="1"/>
  <c r="L31" i="1"/>
  <c r="AH24" i="1"/>
  <c r="AI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J24" i="1"/>
  <c r="AK24" i="1"/>
  <c r="AM24" i="1"/>
  <c r="J24" i="1"/>
  <c r="L24" i="1"/>
  <c r="T230" i="1"/>
  <c r="U230" i="1"/>
  <c r="V230" i="1"/>
  <c r="W230" i="1"/>
  <c r="X230" i="1"/>
  <c r="Y230" i="1"/>
  <c r="Z230" i="1"/>
  <c r="AA230" i="1"/>
  <c r="AB230" i="1"/>
  <c r="AC230" i="1"/>
  <c r="AD230" i="1"/>
  <c r="AE230" i="1"/>
  <c r="AF230" i="1"/>
  <c r="AJ230" i="1"/>
  <c r="AK230" i="1"/>
  <c r="AM230" i="1"/>
  <c r="J230" i="1"/>
  <c r="L230" i="1"/>
  <c r="T150" i="1"/>
  <c r="U150" i="1"/>
  <c r="V150" i="1"/>
  <c r="W150" i="1"/>
  <c r="X150" i="1"/>
  <c r="Y150" i="1"/>
  <c r="Z150" i="1"/>
  <c r="AA150" i="1"/>
  <c r="AB150" i="1"/>
  <c r="AC150" i="1"/>
  <c r="AD150" i="1"/>
  <c r="AE150" i="1"/>
  <c r="AF150" i="1"/>
  <c r="AJ150" i="1"/>
  <c r="AK150" i="1"/>
  <c r="AM150" i="1"/>
  <c r="J150" i="1"/>
  <c r="L150" i="1"/>
  <c r="AH69" i="1"/>
  <c r="AI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J69" i="1"/>
  <c r="AK69" i="1"/>
  <c r="AM69" i="1"/>
  <c r="J69" i="1"/>
  <c r="L69" i="1"/>
  <c r="V184" i="1"/>
  <c r="W184" i="1"/>
  <c r="X184" i="1"/>
  <c r="Y184" i="1"/>
  <c r="Z184" i="1"/>
  <c r="AA184" i="1"/>
  <c r="AB184" i="1"/>
  <c r="AC184" i="1"/>
  <c r="AD184" i="1"/>
  <c r="AE184" i="1"/>
  <c r="AF184" i="1"/>
  <c r="AJ184" i="1"/>
  <c r="AK184" i="1"/>
  <c r="AM184" i="1"/>
  <c r="J184" i="1"/>
  <c r="L184" i="1"/>
  <c r="T188" i="1"/>
  <c r="U188" i="1"/>
  <c r="V188" i="1"/>
  <c r="W188" i="1"/>
  <c r="X188" i="1"/>
  <c r="Y188" i="1"/>
  <c r="Z188" i="1"/>
  <c r="AA188" i="1"/>
  <c r="AB188" i="1"/>
  <c r="AC188" i="1"/>
  <c r="AD188" i="1"/>
  <c r="AE188" i="1"/>
  <c r="AF188" i="1"/>
  <c r="AJ188" i="1"/>
  <c r="AK188" i="1"/>
  <c r="AM188" i="1"/>
  <c r="J188" i="1"/>
  <c r="L188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J17" i="1"/>
  <c r="AK17" i="1"/>
  <c r="AM17" i="1"/>
  <c r="J17" i="1"/>
  <c r="L17" i="1"/>
  <c r="V56" i="1"/>
  <c r="W56" i="1"/>
  <c r="X56" i="1"/>
  <c r="Y56" i="1"/>
  <c r="Z56" i="1"/>
  <c r="AA56" i="1"/>
  <c r="AB56" i="1"/>
  <c r="AC56" i="1"/>
  <c r="AD56" i="1"/>
  <c r="AE56" i="1"/>
  <c r="AF56" i="1"/>
  <c r="AJ56" i="1"/>
  <c r="AK56" i="1"/>
  <c r="AM56" i="1"/>
  <c r="J56" i="1"/>
  <c r="L56" i="1"/>
  <c r="AH100" i="1"/>
  <c r="AI100" i="1"/>
  <c r="T100" i="1"/>
  <c r="U100" i="1"/>
  <c r="V100" i="1"/>
  <c r="W100" i="1"/>
  <c r="X100" i="1"/>
  <c r="Y100" i="1"/>
  <c r="Z100" i="1"/>
  <c r="AA100" i="1"/>
  <c r="AB100" i="1"/>
  <c r="AC100" i="1"/>
  <c r="AD100" i="1"/>
  <c r="AE100" i="1"/>
  <c r="AF100" i="1"/>
  <c r="AJ100" i="1"/>
  <c r="AK100" i="1"/>
  <c r="AM100" i="1"/>
  <c r="J100" i="1"/>
  <c r="L100" i="1"/>
  <c r="T54" i="1"/>
  <c r="U54" i="1"/>
  <c r="V54" i="1"/>
  <c r="W54" i="1"/>
  <c r="X54" i="1"/>
  <c r="Z54" i="1"/>
  <c r="AA54" i="1"/>
  <c r="AB54" i="1"/>
  <c r="AC54" i="1"/>
  <c r="AD54" i="1"/>
  <c r="AE54" i="1"/>
  <c r="AF54" i="1"/>
  <c r="AJ54" i="1"/>
  <c r="AK54" i="1"/>
  <c r="AM54" i="1"/>
  <c r="J54" i="1"/>
  <c r="L54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J96" i="1"/>
  <c r="AK96" i="1"/>
  <c r="AM96" i="1"/>
  <c r="J96" i="1"/>
  <c r="L9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J6" i="1"/>
  <c r="AK6" i="1"/>
  <c r="AM6" i="1"/>
  <c r="J6" i="1"/>
  <c r="L6" i="1"/>
  <c r="Z249" i="1"/>
  <c r="AA249" i="1"/>
  <c r="AB249" i="1"/>
  <c r="AC249" i="1"/>
  <c r="AD249" i="1"/>
  <c r="AE249" i="1"/>
  <c r="AF249" i="1"/>
  <c r="AJ249" i="1"/>
  <c r="AK249" i="1"/>
  <c r="AM249" i="1"/>
  <c r="J249" i="1"/>
  <c r="L249" i="1"/>
  <c r="T120" i="1"/>
  <c r="U120" i="1"/>
  <c r="V120" i="1"/>
  <c r="W120" i="1"/>
  <c r="Z120" i="1"/>
  <c r="AA120" i="1"/>
  <c r="AB120" i="1"/>
  <c r="AC120" i="1"/>
  <c r="AD120" i="1"/>
  <c r="AE120" i="1"/>
  <c r="AF120" i="1"/>
  <c r="AJ120" i="1"/>
  <c r="AK120" i="1"/>
  <c r="AM120" i="1"/>
  <c r="J120" i="1"/>
  <c r="L120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J29" i="1"/>
  <c r="AK29" i="1"/>
  <c r="AM29" i="1"/>
  <c r="J29" i="1"/>
  <c r="L29" i="1"/>
  <c r="T264" i="1"/>
  <c r="U264" i="1"/>
  <c r="V264" i="1"/>
  <c r="W264" i="1"/>
  <c r="Y264" i="1"/>
  <c r="Z264" i="1"/>
  <c r="AA264" i="1"/>
  <c r="AB264" i="1"/>
  <c r="AC264" i="1"/>
  <c r="AD264" i="1"/>
  <c r="AE264" i="1"/>
  <c r="AF264" i="1"/>
  <c r="AJ264" i="1"/>
  <c r="AK264" i="1"/>
  <c r="AM264" i="1"/>
  <c r="J264" i="1"/>
  <c r="L264" i="1"/>
  <c r="T243" i="1"/>
  <c r="U243" i="1"/>
  <c r="V243" i="1"/>
  <c r="W243" i="1"/>
  <c r="X243" i="1"/>
  <c r="Y243" i="1"/>
  <c r="Z243" i="1"/>
  <c r="AA243" i="1"/>
  <c r="AB243" i="1"/>
  <c r="AC243" i="1"/>
  <c r="AD243" i="1"/>
  <c r="AE243" i="1"/>
  <c r="AF243" i="1"/>
  <c r="AJ243" i="1"/>
  <c r="AK243" i="1"/>
  <c r="AM243" i="1"/>
  <c r="J243" i="1"/>
  <c r="L243" i="1"/>
  <c r="Z279" i="1"/>
  <c r="AA279" i="1"/>
  <c r="AB279" i="1"/>
  <c r="AC279" i="1"/>
  <c r="AD279" i="1"/>
  <c r="AE279" i="1"/>
  <c r="AF279" i="1"/>
  <c r="AJ279" i="1"/>
  <c r="AK279" i="1"/>
  <c r="AM279" i="1"/>
  <c r="J279" i="1"/>
  <c r="L279" i="1"/>
  <c r="AH104" i="1"/>
  <c r="AI104" i="1"/>
  <c r="T104" i="1"/>
  <c r="U104" i="1"/>
  <c r="V104" i="1"/>
  <c r="W104" i="1"/>
  <c r="X104" i="1"/>
  <c r="Y104" i="1"/>
  <c r="Z104" i="1"/>
  <c r="AA104" i="1"/>
  <c r="AB104" i="1"/>
  <c r="AC104" i="1"/>
  <c r="AD104" i="1"/>
  <c r="AE104" i="1"/>
  <c r="AF104" i="1"/>
  <c r="AJ104" i="1"/>
  <c r="AK104" i="1"/>
  <c r="AM104" i="1"/>
  <c r="J104" i="1"/>
  <c r="L104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J50" i="1"/>
  <c r="AK50" i="1"/>
  <c r="AM50" i="1"/>
  <c r="J50" i="1"/>
  <c r="L50" i="1"/>
  <c r="Z280" i="1"/>
  <c r="AA280" i="1"/>
  <c r="AB280" i="1"/>
  <c r="AC280" i="1"/>
  <c r="AD280" i="1"/>
  <c r="AE280" i="1"/>
  <c r="AF280" i="1"/>
  <c r="AJ280" i="1"/>
  <c r="AK280" i="1"/>
  <c r="AM280" i="1"/>
  <c r="J280" i="1"/>
  <c r="L280" i="1"/>
  <c r="V288" i="1"/>
  <c r="W288" i="1"/>
  <c r="X288" i="1"/>
  <c r="Y288" i="1"/>
  <c r="Z288" i="1"/>
  <c r="AA288" i="1"/>
  <c r="AB288" i="1"/>
  <c r="AC288" i="1"/>
  <c r="AD288" i="1"/>
  <c r="AE288" i="1"/>
  <c r="AF288" i="1"/>
  <c r="AJ288" i="1"/>
  <c r="AK288" i="1"/>
  <c r="AM288" i="1"/>
  <c r="J288" i="1"/>
  <c r="L288" i="1"/>
  <c r="T283" i="1"/>
  <c r="U283" i="1"/>
  <c r="V283" i="1"/>
  <c r="W283" i="1"/>
  <c r="X283" i="1"/>
  <c r="Y283" i="1"/>
  <c r="Z283" i="1"/>
  <c r="AA283" i="1"/>
  <c r="AB283" i="1"/>
  <c r="AC283" i="1"/>
  <c r="AD283" i="1"/>
  <c r="AE283" i="1"/>
  <c r="AF283" i="1"/>
  <c r="AJ283" i="1"/>
  <c r="AK283" i="1"/>
  <c r="AM283" i="1"/>
  <c r="J283" i="1"/>
  <c r="L283" i="1"/>
  <c r="T164" i="1"/>
  <c r="U164" i="1"/>
  <c r="V164" i="1"/>
  <c r="W164" i="1"/>
  <c r="X164" i="1"/>
  <c r="Y164" i="1"/>
  <c r="Z164" i="1"/>
  <c r="AA164" i="1"/>
  <c r="AB164" i="1"/>
  <c r="AC164" i="1"/>
  <c r="AD164" i="1"/>
  <c r="AE164" i="1"/>
  <c r="AF164" i="1"/>
  <c r="AJ164" i="1"/>
  <c r="AK164" i="1"/>
  <c r="AM164" i="1"/>
  <c r="J164" i="1"/>
  <c r="L164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J48" i="1"/>
  <c r="AK48" i="1"/>
  <c r="AM48" i="1"/>
  <c r="J48" i="1"/>
  <c r="L48" i="1"/>
  <c r="V198" i="1"/>
  <c r="W198" i="1"/>
  <c r="X198" i="1"/>
  <c r="Y198" i="1"/>
  <c r="Z198" i="1"/>
  <c r="AA198" i="1"/>
  <c r="AB198" i="1"/>
  <c r="AC198" i="1"/>
  <c r="AD198" i="1"/>
  <c r="AE198" i="1"/>
  <c r="AF198" i="1"/>
  <c r="AJ198" i="1"/>
  <c r="AK198" i="1"/>
  <c r="AM198" i="1"/>
  <c r="J198" i="1"/>
  <c r="L198" i="1"/>
  <c r="V129" i="1"/>
  <c r="W129" i="1"/>
  <c r="Y129" i="1"/>
  <c r="Z129" i="1"/>
  <c r="AA129" i="1"/>
  <c r="AB129" i="1"/>
  <c r="AC129" i="1"/>
  <c r="AD129" i="1"/>
  <c r="AE129" i="1"/>
  <c r="AF129" i="1"/>
  <c r="AJ129" i="1"/>
  <c r="AK129" i="1"/>
  <c r="AM129" i="1"/>
  <c r="J129" i="1"/>
  <c r="L129" i="1"/>
  <c r="T222" i="1"/>
  <c r="U222" i="1"/>
  <c r="V222" i="1"/>
  <c r="W222" i="1"/>
  <c r="Y222" i="1"/>
  <c r="Z222" i="1"/>
  <c r="AA222" i="1"/>
  <c r="AB222" i="1"/>
  <c r="AC222" i="1"/>
  <c r="AD222" i="1"/>
  <c r="AE222" i="1"/>
  <c r="AF222" i="1"/>
  <c r="AJ222" i="1"/>
  <c r="AK222" i="1"/>
  <c r="AM222" i="1"/>
  <c r="J222" i="1"/>
  <c r="L222" i="1"/>
  <c r="AH180" i="1"/>
  <c r="AI180" i="1"/>
  <c r="T180" i="1"/>
  <c r="U180" i="1"/>
  <c r="V180" i="1"/>
  <c r="W180" i="1"/>
  <c r="X180" i="1"/>
  <c r="Y180" i="1"/>
  <c r="Z180" i="1"/>
  <c r="AA180" i="1"/>
  <c r="AB180" i="1"/>
  <c r="AC180" i="1"/>
  <c r="AD180" i="1"/>
  <c r="AE180" i="1"/>
  <c r="AF180" i="1"/>
  <c r="AJ180" i="1"/>
  <c r="AK180" i="1"/>
  <c r="AM180" i="1"/>
  <c r="J180" i="1"/>
  <c r="L180" i="1"/>
  <c r="T196" i="1"/>
  <c r="U196" i="1"/>
  <c r="V196" i="1"/>
  <c r="W196" i="1"/>
  <c r="X196" i="1"/>
  <c r="Y196" i="1"/>
  <c r="Z196" i="1"/>
  <c r="AA196" i="1"/>
  <c r="AB196" i="1"/>
  <c r="AC196" i="1"/>
  <c r="AD196" i="1"/>
  <c r="AE196" i="1"/>
  <c r="AF196" i="1"/>
  <c r="AJ196" i="1"/>
  <c r="AK196" i="1"/>
  <c r="AM196" i="1"/>
  <c r="J196" i="1"/>
  <c r="L196" i="1"/>
  <c r="T75" i="1"/>
  <c r="U75" i="1"/>
  <c r="V75" i="1"/>
  <c r="W75" i="1"/>
  <c r="X75" i="1"/>
  <c r="Y75" i="1"/>
  <c r="Z75" i="1"/>
  <c r="AA75" i="1"/>
  <c r="AB75" i="1"/>
  <c r="AC75" i="1"/>
  <c r="AD75" i="1"/>
  <c r="AE75" i="1"/>
  <c r="AF75" i="1"/>
  <c r="AJ75" i="1"/>
  <c r="AK75" i="1"/>
  <c r="AM75" i="1"/>
  <c r="J75" i="1"/>
  <c r="L75" i="1"/>
  <c r="T237" i="1"/>
  <c r="U237" i="1"/>
  <c r="V237" i="1"/>
  <c r="W237" i="1"/>
  <c r="X237" i="1"/>
  <c r="Y237" i="1"/>
  <c r="Z237" i="1"/>
  <c r="AA237" i="1"/>
  <c r="AB237" i="1"/>
  <c r="AC237" i="1"/>
  <c r="AD237" i="1"/>
  <c r="AE237" i="1"/>
  <c r="AF237" i="1"/>
  <c r="AJ237" i="1"/>
  <c r="AK237" i="1"/>
  <c r="AM237" i="1"/>
  <c r="J237" i="1"/>
  <c r="L237" i="1"/>
  <c r="T241" i="1"/>
  <c r="U241" i="1"/>
  <c r="V241" i="1"/>
  <c r="W241" i="1"/>
  <c r="X241" i="1"/>
  <c r="Y241" i="1"/>
  <c r="Z241" i="1"/>
  <c r="AA241" i="1"/>
  <c r="AB241" i="1"/>
  <c r="AC241" i="1"/>
  <c r="AD241" i="1"/>
  <c r="AE241" i="1"/>
  <c r="AF241" i="1"/>
  <c r="AJ241" i="1"/>
  <c r="AK241" i="1"/>
  <c r="AM241" i="1"/>
  <c r="J241" i="1"/>
  <c r="L241" i="1"/>
  <c r="T269" i="1"/>
  <c r="U269" i="1"/>
  <c r="V269" i="1"/>
  <c r="W269" i="1"/>
  <c r="X269" i="1"/>
  <c r="Y269" i="1"/>
  <c r="Z269" i="1"/>
  <c r="AA269" i="1"/>
  <c r="AB269" i="1"/>
  <c r="AC269" i="1"/>
  <c r="AD269" i="1"/>
  <c r="AE269" i="1"/>
  <c r="AF269" i="1"/>
  <c r="AJ269" i="1"/>
  <c r="AK269" i="1"/>
  <c r="AM269" i="1"/>
  <c r="J269" i="1"/>
  <c r="L269" i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AF101" i="1"/>
  <c r="AJ101" i="1"/>
  <c r="AK101" i="1"/>
  <c r="AM101" i="1"/>
  <c r="J101" i="1"/>
  <c r="L101" i="1"/>
  <c r="T211" i="1"/>
  <c r="U211" i="1"/>
  <c r="V211" i="1"/>
  <c r="W211" i="1"/>
  <c r="X211" i="1"/>
  <c r="Y211" i="1"/>
  <c r="Z211" i="1"/>
  <c r="AA211" i="1"/>
  <c r="AB211" i="1"/>
  <c r="AC211" i="1"/>
  <c r="AD211" i="1"/>
  <c r="AE211" i="1"/>
  <c r="AF211" i="1"/>
  <c r="AJ211" i="1"/>
  <c r="AK211" i="1"/>
  <c r="AM211" i="1"/>
  <c r="J211" i="1"/>
  <c r="L211" i="1"/>
  <c r="T231" i="1"/>
  <c r="U231" i="1"/>
  <c r="V231" i="1"/>
  <c r="W231" i="1"/>
  <c r="X231" i="1"/>
  <c r="Y231" i="1"/>
  <c r="Z231" i="1"/>
  <c r="AA231" i="1"/>
  <c r="AB231" i="1"/>
  <c r="AC231" i="1"/>
  <c r="AD231" i="1"/>
  <c r="AE231" i="1"/>
  <c r="AF231" i="1"/>
  <c r="AJ231" i="1"/>
  <c r="AK231" i="1"/>
  <c r="AM231" i="1"/>
  <c r="J231" i="1"/>
  <c r="L231" i="1"/>
  <c r="T147" i="1"/>
  <c r="U147" i="1"/>
  <c r="V147" i="1"/>
  <c r="W147" i="1"/>
  <c r="X147" i="1"/>
  <c r="Y147" i="1"/>
  <c r="Z147" i="1"/>
  <c r="AA147" i="1"/>
  <c r="AB147" i="1"/>
  <c r="AC147" i="1"/>
  <c r="AD147" i="1"/>
  <c r="AE147" i="1"/>
  <c r="AF147" i="1"/>
  <c r="AJ147" i="1"/>
  <c r="AK147" i="1"/>
  <c r="AM147" i="1"/>
  <c r="J147" i="1"/>
  <c r="L147" i="1"/>
  <c r="T191" i="1"/>
  <c r="U191" i="1"/>
  <c r="V191" i="1"/>
  <c r="W191" i="1"/>
  <c r="X191" i="1"/>
  <c r="Y191" i="1"/>
  <c r="Z191" i="1"/>
  <c r="AA191" i="1"/>
  <c r="AB191" i="1"/>
  <c r="AC191" i="1"/>
  <c r="AD191" i="1"/>
  <c r="AE191" i="1"/>
  <c r="AF191" i="1"/>
  <c r="AJ191" i="1"/>
  <c r="AK191" i="1"/>
  <c r="AM191" i="1"/>
  <c r="J191" i="1"/>
  <c r="L191" i="1"/>
  <c r="AH106" i="1"/>
  <c r="AI106" i="1"/>
  <c r="T106" i="1"/>
  <c r="U106" i="1"/>
  <c r="V106" i="1"/>
  <c r="W106" i="1"/>
  <c r="X106" i="1"/>
  <c r="Y106" i="1"/>
  <c r="Z106" i="1"/>
  <c r="AA106" i="1"/>
  <c r="AB106" i="1"/>
  <c r="AC106" i="1"/>
  <c r="AD106" i="1"/>
  <c r="AE106" i="1"/>
  <c r="AF106" i="1"/>
  <c r="AJ106" i="1"/>
  <c r="AK106" i="1"/>
  <c r="AM106" i="1"/>
  <c r="J106" i="1"/>
  <c r="L106" i="1"/>
  <c r="AH189" i="1"/>
  <c r="AI189" i="1"/>
  <c r="T189" i="1"/>
  <c r="U189" i="1"/>
  <c r="V189" i="1"/>
  <c r="W189" i="1"/>
  <c r="X189" i="1"/>
  <c r="Y189" i="1"/>
  <c r="Z189" i="1"/>
  <c r="AA189" i="1"/>
  <c r="AB189" i="1"/>
  <c r="AC189" i="1"/>
  <c r="AD189" i="1"/>
  <c r="AE189" i="1"/>
  <c r="AF189" i="1"/>
  <c r="AJ189" i="1"/>
  <c r="AK189" i="1"/>
  <c r="AM189" i="1"/>
  <c r="J189" i="1"/>
  <c r="L189" i="1"/>
  <c r="T254" i="1"/>
  <c r="U254" i="1"/>
  <c r="V254" i="1"/>
  <c r="W254" i="1"/>
  <c r="X254" i="1"/>
  <c r="Y254" i="1"/>
  <c r="Z254" i="1"/>
  <c r="AA254" i="1"/>
  <c r="AB254" i="1"/>
  <c r="AC254" i="1"/>
  <c r="AD254" i="1"/>
  <c r="AE254" i="1"/>
  <c r="AF254" i="1"/>
  <c r="AJ254" i="1"/>
  <c r="AK254" i="1"/>
  <c r="AM254" i="1"/>
  <c r="J254" i="1"/>
  <c r="L254" i="1"/>
  <c r="AH94" i="1"/>
  <c r="AI94" i="1"/>
  <c r="T94" i="1"/>
  <c r="U94" i="1"/>
  <c r="V94" i="1"/>
  <c r="W94" i="1"/>
  <c r="X94" i="1"/>
  <c r="Y94" i="1"/>
  <c r="Z94" i="1"/>
  <c r="AA94" i="1"/>
  <c r="AB94" i="1"/>
  <c r="AC94" i="1"/>
  <c r="AD94" i="1"/>
  <c r="AE94" i="1"/>
  <c r="AF94" i="1"/>
  <c r="AJ94" i="1"/>
  <c r="AK94" i="1"/>
  <c r="AM94" i="1"/>
  <c r="J94" i="1"/>
  <c r="L94" i="1"/>
  <c r="T158" i="1"/>
  <c r="U158" i="1"/>
  <c r="V158" i="1"/>
  <c r="W158" i="1"/>
  <c r="X158" i="1"/>
  <c r="Y158" i="1"/>
  <c r="Z158" i="1"/>
  <c r="AA158" i="1"/>
  <c r="AB158" i="1"/>
  <c r="AC158" i="1"/>
  <c r="AD158" i="1"/>
  <c r="AE158" i="1"/>
  <c r="AF158" i="1"/>
  <c r="AJ158" i="1"/>
  <c r="AK158" i="1"/>
  <c r="AM158" i="1"/>
  <c r="J158" i="1"/>
  <c r="L158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J27" i="1"/>
  <c r="AK27" i="1"/>
  <c r="AM27" i="1"/>
  <c r="J27" i="1"/>
  <c r="L27" i="1"/>
  <c r="AH62" i="1"/>
  <c r="AI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J62" i="1"/>
  <c r="AK62" i="1"/>
  <c r="AM62" i="1"/>
  <c r="J62" i="1"/>
  <c r="L62" i="1"/>
  <c r="T157" i="1"/>
  <c r="U157" i="1"/>
  <c r="V157" i="1"/>
  <c r="W157" i="1"/>
  <c r="X157" i="1"/>
  <c r="Y157" i="1"/>
  <c r="Z157" i="1"/>
  <c r="AA157" i="1"/>
  <c r="AB157" i="1"/>
  <c r="AC157" i="1"/>
  <c r="AD157" i="1"/>
  <c r="AE157" i="1"/>
  <c r="AF157" i="1"/>
  <c r="AJ157" i="1"/>
  <c r="AK157" i="1"/>
  <c r="AM157" i="1"/>
  <c r="J157" i="1"/>
  <c r="L157" i="1"/>
  <c r="AH172" i="1"/>
  <c r="AI172" i="1"/>
  <c r="T172" i="1"/>
  <c r="U172" i="1"/>
  <c r="V172" i="1"/>
  <c r="W172" i="1"/>
  <c r="X172" i="1"/>
  <c r="Y172" i="1"/>
  <c r="Z172" i="1"/>
  <c r="AA172" i="1"/>
  <c r="AB172" i="1"/>
  <c r="AC172" i="1"/>
  <c r="AD172" i="1"/>
  <c r="AE172" i="1"/>
  <c r="AF172" i="1"/>
  <c r="AJ172" i="1"/>
  <c r="AK172" i="1"/>
  <c r="AM172" i="1"/>
  <c r="J172" i="1"/>
  <c r="L172" i="1"/>
  <c r="T170" i="1"/>
  <c r="U170" i="1"/>
  <c r="V170" i="1"/>
  <c r="W170" i="1"/>
  <c r="X170" i="1"/>
  <c r="Y170" i="1"/>
  <c r="Z170" i="1"/>
  <c r="AA170" i="1"/>
  <c r="AB170" i="1"/>
  <c r="AC170" i="1"/>
  <c r="AD170" i="1"/>
  <c r="AE170" i="1"/>
  <c r="AF170" i="1"/>
  <c r="AJ170" i="1"/>
  <c r="AK170" i="1"/>
  <c r="AM170" i="1"/>
  <c r="J170" i="1"/>
  <c r="L170" i="1"/>
  <c r="AH3" i="1"/>
  <c r="AI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J3" i="1"/>
  <c r="AK3" i="1"/>
  <c r="AM3" i="1"/>
  <c r="J3" i="1"/>
  <c r="L3" i="1"/>
  <c r="T183" i="1"/>
  <c r="U183" i="1"/>
  <c r="V183" i="1"/>
  <c r="W183" i="1"/>
  <c r="X183" i="1"/>
  <c r="Z183" i="1"/>
  <c r="AA183" i="1"/>
  <c r="AB183" i="1"/>
  <c r="AC183" i="1"/>
  <c r="AD183" i="1"/>
  <c r="AE183" i="1"/>
  <c r="AF183" i="1"/>
  <c r="AJ183" i="1"/>
  <c r="AK183" i="1"/>
  <c r="AM183" i="1"/>
  <c r="J183" i="1"/>
  <c r="L183" i="1"/>
  <c r="T253" i="1"/>
  <c r="U253" i="1"/>
  <c r="V253" i="1"/>
  <c r="W253" i="1"/>
  <c r="X253" i="1"/>
  <c r="Y253" i="1"/>
  <c r="Z253" i="1"/>
  <c r="AA253" i="1"/>
  <c r="AB253" i="1"/>
  <c r="AC253" i="1"/>
  <c r="AD253" i="1"/>
  <c r="AE253" i="1"/>
  <c r="AF253" i="1"/>
  <c r="AJ253" i="1"/>
  <c r="AK253" i="1"/>
  <c r="AM253" i="1"/>
  <c r="J253" i="1"/>
  <c r="L253" i="1"/>
  <c r="T86" i="1"/>
  <c r="U86" i="1"/>
  <c r="V86" i="1"/>
  <c r="W86" i="1"/>
  <c r="X86" i="1"/>
  <c r="Y86" i="1"/>
  <c r="Z86" i="1"/>
  <c r="AA86" i="1"/>
  <c r="AB86" i="1"/>
  <c r="AC86" i="1"/>
  <c r="AD86" i="1"/>
  <c r="AE86" i="1"/>
  <c r="AF86" i="1"/>
  <c r="AJ86" i="1"/>
  <c r="AK86" i="1"/>
  <c r="AM86" i="1"/>
  <c r="J86" i="1"/>
  <c r="L86" i="1"/>
  <c r="V275" i="1"/>
  <c r="W275" i="1"/>
  <c r="X275" i="1"/>
  <c r="Y275" i="1"/>
  <c r="Z275" i="1"/>
  <c r="AA275" i="1"/>
  <c r="AB275" i="1"/>
  <c r="AC275" i="1"/>
  <c r="AD275" i="1"/>
  <c r="AE275" i="1"/>
  <c r="AF275" i="1"/>
  <c r="AJ275" i="1"/>
  <c r="AK275" i="1"/>
  <c r="AM275" i="1"/>
  <c r="J275" i="1"/>
  <c r="L275" i="1"/>
  <c r="V149" i="1"/>
  <c r="W149" i="1"/>
  <c r="X149" i="1"/>
  <c r="Y149" i="1"/>
  <c r="Z149" i="1"/>
  <c r="AA149" i="1"/>
  <c r="AB149" i="1"/>
  <c r="AC149" i="1"/>
  <c r="AD149" i="1"/>
  <c r="AE149" i="1"/>
  <c r="AF149" i="1"/>
  <c r="AJ149" i="1"/>
  <c r="AK149" i="1"/>
  <c r="AM149" i="1"/>
  <c r="J149" i="1"/>
  <c r="L149" i="1"/>
  <c r="AH239" i="1"/>
  <c r="AI239" i="1"/>
  <c r="T239" i="1"/>
  <c r="U239" i="1"/>
  <c r="V239" i="1"/>
  <c r="W239" i="1"/>
  <c r="X239" i="1"/>
  <c r="Y239" i="1"/>
  <c r="Z239" i="1"/>
  <c r="AA239" i="1"/>
  <c r="AB239" i="1"/>
  <c r="AC239" i="1"/>
  <c r="AD239" i="1"/>
  <c r="AE239" i="1"/>
  <c r="AF239" i="1"/>
  <c r="AJ239" i="1"/>
  <c r="AK239" i="1"/>
  <c r="AM239" i="1"/>
  <c r="J239" i="1"/>
  <c r="L239" i="1"/>
  <c r="V117" i="1"/>
  <c r="W117" i="1"/>
  <c r="X117" i="1"/>
  <c r="Y117" i="1"/>
  <c r="Z117" i="1"/>
  <c r="AA117" i="1"/>
  <c r="AB117" i="1"/>
  <c r="AC117" i="1"/>
  <c r="AD117" i="1"/>
  <c r="AE117" i="1"/>
  <c r="AF117" i="1"/>
  <c r="AJ117" i="1"/>
  <c r="AK117" i="1"/>
  <c r="AM117" i="1"/>
  <c r="J117" i="1"/>
  <c r="L117" i="1"/>
  <c r="AH201" i="1"/>
  <c r="AI201" i="1"/>
  <c r="T201" i="1"/>
  <c r="U201" i="1"/>
  <c r="V201" i="1"/>
  <c r="W201" i="1"/>
  <c r="X201" i="1"/>
  <c r="Y201" i="1"/>
  <c r="Z201" i="1"/>
  <c r="AA201" i="1"/>
  <c r="AB201" i="1"/>
  <c r="AC201" i="1"/>
  <c r="AD201" i="1"/>
  <c r="AE201" i="1"/>
  <c r="AF201" i="1"/>
  <c r="AJ201" i="1"/>
  <c r="AK201" i="1"/>
  <c r="AM201" i="1"/>
  <c r="J201" i="1"/>
  <c r="L201" i="1"/>
  <c r="V133" i="1"/>
  <c r="W133" i="1"/>
  <c r="X133" i="1"/>
  <c r="Y133" i="1"/>
  <c r="Z133" i="1"/>
  <c r="AA133" i="1"/>
  <c r="AB133" i="1"/>
  <c r="AC133" i="1"/>
  <c r="AD133" i="1"/>
  <c r="AE133" i="1"/>
  <c r="AF133" i="1"/>
  <c r="AJ133" i="1"/>
  <c r="AK133" i="1"/>
  <c r="AM133" i="1"/>
  <c r="J133" i="1"/>
  <c r="L133" i="1"/>
  <c r="V37" i="1"/>
  <c r="W37" i="1"/>
  <c r="X37" i="1"/>
  <c r="Y37" i="1"/>
  <c r="Z37" i="1"/>
  <c r="AA37" i="1"/>
  <c r="AB37" i="1"/>
  <c r="AC37" i="1"/>
  <c r="AD37" i="1"/>
  <c r="AE37" i="1"/>
  <c r="AF37" i="1"/>
  <c r="AJ37" i="1"/>
  <c r="AK37" i="1"/>
  <c r="AM37" i="1"/>
  <c r="J37" i="1"/>
  <c r="L37" i="1"/>
  <c r="AH28" i="1"/>
  <c r="AI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J28" i="1"/>
  <c r="AK28" i="1"/>
  <c r="AM28" i="1"/>
  <c r="J28" i="1"/>
  <c r="L28" i="1"/>
  <c r="T255" i="1"/>
  <c r="U255" i="1"/>
  <c r="V255" i="1"/>
  <c r="W255" i="1"/>
  <c r="X255" i="1"/>
  <c r="Y255" i="1"/>
  <c r="Z255" i="1"/>
  <c r="AA255" i="1"/>
  <c r="AB255" i="1"/>
  <c r="AC255" i="1"/>
  <c r="AD255" i="1"/>
  <c r="AE255" i="1"/>
  <c r="AF255" i="1"/>
  <c r="AJ255" i="1"/>
  <c r="AK255" i="1"/>
  <c r="AM255" i="1"/>
  <c r="J255" i="1"/>
  <c r="L255" i="1"/>
  <c r="T210" i="1"/>
  <c r="U210" i="1"/>
  <c r="V210" i="1"/>
  <c r="W210" i="1"/>
  <c r="X210" i="1"/>
  <c r="Y210" i="1"/>
  <c r="Z210" i="1"/>
  <c r="AA210" i="1"/>
  <c r="AB210" i="1"/>
  <c r="AC210" i="1"/>
  <c r="AD210" i="1"/>
  <c r="AE210" i="1"/>
  <c r="AF210" i="1"/>
  <c r="AJ210" i="1"/>
  <c r="AK210" i="1"/>
  <c r="AM210" i="1"/>
  <c r="J210" i="1"/>
  <c r="L210" i="1"/>
  <c r="T156" i="1"/>
  <c r="U156" i="1"/>
  <c r="V156" i="1"/>
  <c r="W156" i="1"/>
  <c r="X156" i="1"/>
  <c r="Y156" i="1"/>
  <c r="Z156" i="1"/>
  <c r="AA156" i="1"/>
  <c r="AB156" i="1"/>
  <c r="AC156" i="1"/>
  <c r="AD156" i="1"/>
  <c r="AE156" i="1"/>
  <c r="AF156" i="1"/>
  <c r="AJ156" i="1"/>
  <c r="AK156" i="1"/>
  <c r="AM156" i="1"/>
  <c r="J156" i="1"/>
  <c r="L156" i="1"/>
  <c r="AH153" i="1"/>
  <c r="AI153" i="1"/>
  <c r="T153" i="1"/>
  <c r="U153" i="1"/>
  <c r="V153" i="1"/>
  <c r="W153" i="1"/>
  <c r="X153" i="1"/>
  <c r="Y153" i="1"/>
  <c r="Z153" i="1"/>
  <c r="AA153" i="1"/>
  <c r="AB153" i="1"/>
  <c r="AC153" i="1"/>
  <c r="AD153" i="1"/>
  <c r="AE153" i="1"/>
  <c r="AF153" i="1"/>
  <c r="AJ153" i="1"/>
  <c r="AK153" i="1"/>
  <c r="AM153" i="1"/>
  <c r="J153" i="1"/>
  <c r="L153" i="1"/>
  <c r="T121" i="1"/>
  <c r="U121" i="1"/>
  <c r="V121" i="1"/>
  <c r="W121" i="1"/>
  <c r="X121" i="1"/>
  <c r="Y121" i="1"/>
  <c r="Z121" i="1"/>
  <c r="AA121" i="1"/>
  <c r="AB121" i="1"/>
  <c r="AC121" i="1"/>
  <c r="AD121" i="1"/>
  <c r="AE121" i="1"/>
  <c r="AF121" i="1"/>
  <c r="AJ121" i="1"/>
  <c r="AK121" i="1"/>
  <c r="AM121" i="1"/>
  <c r="J121" i="1"/>
  <c r="L121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J55" i="1"/>
  <c r="AK55" i="1"/>
  <c r="AM55" i="1"/>
  <c r="J55" i="1"/>
  <c r="L55" i="1"/>
  <c r="Z16" i="1"/>
  <c r="AA16" i="1"/>
  <c r="AB16" i="1"/>
  <c r="AC16" i="1"/>
  <c r="AD16" i="1"/>
  <c r="AE16" i="1"/>
  <c r="AF16" i="1"/>
  <c r="AJ16" i="1"/>
  <c r="AK16" i="1"/>
  <c r="AM16" i="1"/>
  <c r="J16" i="1"/>
  <c r="L16" i="1"/>
  <c r="T286" i="1"/>
  <c r="U286" i="1"/>
  <c r="V286" i="1"/>
  <c r="W286" i="1"/>
  <c r="X286" i="1"/>
  <c r="Y286" i="1"/>
  <c r="Z286" i="1"/>
  <c r="AA286" i="1"/>
  <c r="AB286" i="1"/>
  <c r="AC286" i="1"/>
  <c r="AD286" i="1"/>
  <c r="AE286" i="1"/>
  <c r="AF286" i="1"/>
  <c r="AJ286" i="1"/>
  <c r="AK286" i="1"/>
  <c r="AM286" i="1"/>
  <c r="J286" i="1"/>
  <c r="L286" i="1"/>
  <c r="T287" i="1"/>
  <c r="U287" i="1"/>
  <c r="V287" i="1"/>
  <c r="W287" i="1"/>
  <c r="X287" i="1"/>
  <c r="Y287" i="1"/>
  <c r="Z287" i="1"/>
  <c r="AA287" i="1"/>
  <c r="AB287" i="1"/>
  <c r="AC287" i="1"/>
  <c r="AD287" i="1"/>
  <c r="AE287" i="1"/>
  <c r="AF287" i="1"/>
  <c r="AJ287" i="1"/>
  <c r="AK287" i="1"/>
  <c r="AM287" i="1"/>
  <c r="J287" i="1"/>
  <c r="L287" i="1"/>
  <c r="T132" i="1"/>
  <c r="U132" i="1"/>
  <c r="V132" i="1"/>
  <c r="W132" i="1"/>
  <c r="X132" i="1"/>
  <c r="Y132" i="1"/>
  <c r="Z132" i="1"/>
  <c r="AA132" i="1"/>
  <c r="AB132" i="1"/>
  <c r="AC132" i="1"/>
  <c r="AD132" i="1"/>
  <c r="AE132" i="1"/>
  <c r="AF132" i="1"/>
  <c r="AJ132" i="1"/>
  <c r="AK132" i="1"/>
  <c r="AM132" i="1"/>
  <c r="J132" i="1"/>
  <c r="L132" i="1"/>
  <c r="T138" i="1"/>
  <c r="U138" i="1"/>
  <c r="V138" i="1"/>
  <c r="W138" i="1"/>
  <c r="X138" i="1"/>
  <c r="Y138" i="1"/>
  <c r="Z138" i="1"/>
  <c r="AA138" i="1"/>
  <c r="AB138" i="1"/>
  <c r="AC138" i="1"/>
  <c r="AD138" i="1"/>
  <c r="AE138" i="1"/>
  <c r="AF138" i="1"/>
  <c r="AJ138" i="1"/>
  <c r="AK138" i="1"/>
  <c r="AM138" i="1"/>
  <c r="J138" i="1"/>
  <c r="L138" i="1"/>
  <c r="T139" i="1"/>
  <c r="U139" i="1"/>
  <c r="V139" i="1"/>
  <c r="W139" i="1"/>
  <c r="X139" i="1"/>
  <c r="Y139" i="1"/>
  <c r="Z139" i="1"/>
  <c r="AA139" i="1"/>
  <c r="AB139" i="1"/>
  <c r="AC139" i="1"/>
  <c r="AD139" i="1"/>
  <c r="AE139" i="1"/>
  <c r="AF139" i="1"/>
  <c r="AJ139" i="1"/>
  <c r="AK139" i="1"/>
  <c r="AM139" i="1"/>
  <c r="J139" i="1"/>
  <c r="L139" i="1"/>
  <c r="T187" i="1"/>
  <c r="U187" i="1"/>
  <c r="V187" i="1"/>
  <c r="W187" i="1"/>
  <c r="X187" i="1"/>
  <c r="Y187" i="1"/>
  <c r="Z187" i="1"/>
  <c r="AA187" i="1"/>
  <c r="AB187" i="1"/>
  <c r="AC187" i="1"/>
  <c r="AD187" i="1"/>
  <c r="AE187" i="1"/>
  <c r="AF187" i="1"/>
  <c r="AJ187" i="1"/>
  <c r="AK187" i="1"/>
  <c r="AM187" i="1"/>
  <c r="J187" i="1"/>
  <c r="L187" i="1"/>
  <c r="T212" i="1"/>
  <c r="U212" i="1"/>
  <c r="V212" i="1"/>
  <c r="W212" i="1"/>
  <c r="X212" i="1"/>
  <c r="Y212" i="1"/>
  <c r="Z212" i="1"/>
  <c r="AA212" i="1"/>
  <c r="AB212" i="1"/>
  <c r="AC212" i="1"/>
  <c r="AD212" i="1"/>
  <c r="AE212" i="1"/>
  <c r="AF212" i="1"/>
  <c r="AJ212" i="1"/>
  <c r="AK212" i="1"/>
  <c r="AM212" i="1"/>
  <c r="J212" i="1"/>
  <c r="L212" i="1"/>
  <c r="T144" i="1"/>
  <c r="U144" i="1"/>
  <c r="V144" i="1"/>
  <c r="W144" i="1"/>
  <c r="X144" i="1"/>
  <c r="Y144" i="1"/>
  <c r="Z144" i="1"/>
  <c r="AA144" i="1"/>
  <c r="AB144" i="1"/>
  <c r="AC144" i="1"/>
  <c r="AD144" i="1"/>
  <c r="AE144" i="1"/>
  <c r="AF144" i="1"/>
  <c r="AJ144" i="1"/>
  <c r="AK144" i="1"/>
  <c r="AM144" i="1"/>
  <c r="J144" i="1"/>
  <c r="L144" i="1"/>
  <c r="T145" i="1"/>
  <c r="U145" i="1"/>
  <c r="V145" i="1"/>
  <c r="W145" i="1"/>
  <c r="X145" i="1"/>
  <c r="Y145" i="1"/>
  <c r="Z145" i="1"/>
  <c r="AA145" i="1"/>
  <c r="AB145" i="1"/>
  <c r="AC145" i="1"/>
  <c r="AD145" i="1"/>
  <c r="AE145" i="1"/>
  <c r="AF145" i="1"/>
  <c r="AJ145" i="1"/>
  <c r="AK145" i="1"/>
  <c r="AM145" i="1"/>
  <c r="J145" i="1"/>
  <c r="L145" i="1"/>
  <c r="T235" i="1"/>
  <c r="U235" i="1"/>
  <c r="V235" i="1"/>
  <c r="W235" i="1"/>
  <c r="X235" i="1"/>
  <c r="Y235" i="1"/>
  <c r="Z235" i="1"/>
  <c r="AA235" i="1"/>
  <c r="AB235" i="1"/>
  <c r="AC235" i="1"/>
  <c r="AD235" i="1"/>
  <c r="AE235" i="1"/>
  <c r="AF235" i="1"/>
  <c r="AJ235" i="1"/>
  <c r="AK235" i="1"/>
  <c r="AM235" i="1"/>
  <c r="J235" i="1"/>
  <c r="L235" i="1"/>
  <c r="Z262" i="1"/>
  <c r="AA262" i="1"/>
  <c r="AB262" i="1"/>
  <c r="AC262" i="1"/>
  <c r="AD262" i="1"/>
  <c r="AE262" i="1"/>
  <c r="AF262" i="1"/>
  <c r="AJ262" i="1"/>
  <c r="AK262" i="1"/>
  <c r="AM262" i="1"/>
  <c r="J262" i="1"/>
  <c r="L262" i="1"/>
  <c r="T146" i="1"/>
  <c r="U146" i="1"/>
  <c r="V146" i="1"/>
  <c r="W146" i="1"/>
  <c r="X146" i="1"/>
  <c r="Y146" i="1"/>
  <c r="Z146" i="1"/>
  <c r="AA146" i="1"/>
  <c r="AB146" i="1"/>
  <c r="AC146" i="1"/>
  <c r="AD146" i="1"/>
  <c r="AE146" i="1"/>
  <c r="AF146" i="1"/>
  <c r="AJ146" i="1"/>
  <c r="AK146" i="1"/>
  <c r="AM146" i="1"/>
  <c r="J146" i="1"/>
  <c r="L146" i="1"/>
  <c r="T151" i="1"/>
  <c r="U151" i="1"/>
  <c r="V151" i="1"/>
  <c r="W151" i="1"/>
  <c r="X151" i="1"/>
  <c r="Y151" i="1"/>
  <c r="Z151" i="1"/>
  <c r="AA151" i="1"/>
  <c r="AB151" i="1"/>
  <c r="AC151" i="1"/>
  <c r="AD151" i="1"/>
  <c r="AE151" i="1"/>
  <c r="AF151" i="1"/>
  <c r="AJ151" i="1"/>
  <c r="AK151" i="1"/>
  <c r="AM151" i="1"/>
  <c r="J151" i="1"/>
  <c r="L151" i="1"/>
  <c r="T128" i="1"/>
  <c r="U128" i="1"/>
  <c r="V128" i="1"/>
  <c r="W128" i="1"/>
  <c r="X128" i="1"/>
  <c r="Y128" i="1"/>
  <c r="Z128" i="1"/>
  <c r="AA128" i="1"/>
  <c r="AB128" i="1"/>
  <c r="AC128" i="1"/>
  <c r="AD128" i="1"/>
  <c r="AE128" i="1"/>
  <c r="AF128" i="1"/>
  <c r="AJ128" i="1"/>
  <c r="AK128" i="1"/>
  <c r="AM128" i="1"/>
  <c r="J128" i="1"/>
  <c r="L128" i="1"/>
  <c r="T168" i="1"/>
  <c r="U168" i="1"/>
  <c r="V168" i="1"/>
  <c r="W168" i="1"/>
  <c r="X168" i="1"/>
  <c r="Y168" i="1"/>
  <c r="Z168" i="1"/>
  <c r="AA168" i="1"/>
  <c r="AB168" i="1"/>
  <c r="AC168" i="1"/>
  <c r="AD168" i="1"/>
  <c r="AE168" i="1"/>
  <c r="AF168" i="1"/>
  <c r="AJ168" i="1"/>
  <c r="AK168" i="1"/>
  <c r="AM168" i="1"/>
  <c r="J168" i="1"/>
  <c r="L168" i="1"/>
  <c r="T176" i="1"/>
  <c r="U176" i="1"/>
  <c r="V176" i="1"/>
  <c r="W176" i="1"/>
  <c r="X176" i="1"/>
  <c r="Y176" i="1"/>
  <c r="Z176" i="1"/>
  <c r="AA176" i="1"/>
  <c r="AB176" i="1"/>
  <c r="AC176" i="1"/>
  <c r="AD176" i="1"/>
  <c r="AE176" i="1"/>
  <c r="AF176" i="1"/>
  <c r="AJ176" i="1"/>
  <c r="AK176" i="1"/>
  <c r="AM176" i="1"/>
  <c r="J176" i="1"/>
  <c r="L176" i="1"/>
  <c r="T273" i="1"/>
  <c r="U273" i="1"/>
  <c r="V273" i="1"/>
  <c r="W273" i="1"/>
  <c r="X273" i="1"/>
  <c r="Y273" i="1"/>
  <c r="Z273" i="1"/>
  <c r="AA273" i="1"/>
  <c r="AB273" i="1"/>
  <c r="AC273" i="1"/>
  <c r="AD273" i="1"/>
  <c r="AE273" i="1"/>
  <c r="AF273" i="1"/>
  <c r="AJ273" i="1"/>
  <c r="AK273" i="1"/>
  <c r="AM273" i="1"/>
  <c r="J273" i="1"/>
  <c r="L273" i="1"/>
  <c r="T204" i="1"/>
  <c r="U204" i="1"/>
  <c r="V204" i="1"/>
  <c r="W204" i="1"/>
  <c r="X204" i="1"/>
  <c r="Y204" i="1"/>
  <c r="Z204" i="1"/>
  <c r="AA204" i="1"/>
  <c r="AB204" i="1"/>
  <c r="AC204" i="1"/>
  <c r="AD204" i="1"/>
  <c r="AE204" i="1"/>
  <c r="AF204" i="1"/>
  <c r="AJ204" i="1"/>
  <c r="AK204" i="1"/>
  <c r="AM204" i="1"/>
  <c r="J204" i="1"/>
  <c r="L204" i="1"/>
  <c r="T206" i="1"/>
  <c r="U206" i="1"/>
  <c r="V206" i="1"/>
  <c r="W206" i="1"/>
  <c r="X206" i="1"/>
  <c r="Y206" i="1"/>
  <c r="Z206" i="1"/>
  <c r="AA206" i="1"/>
  <c r="AB206" i="1"/>
  <c r="AC206" i="1"/>
  <c r="AD206" i="1"/>
  <c r="AE206" i="1"/>
  <c r="AF206" i="1"/>
  <c r="AJ206" i="1"/>
  <c r="AK206" i="1"/>
  <c r="AM206" i="1"/>
  <c r="J206" i="1"/>
  <c r="L206" i="1"/>
  <c r="T219" i="1"/>
  <c r="U219" i="1"/>
  <c r="V219" i="1"/>
  <c r="W219" i="1"/>
  <c r="X219" i="1"/>
  <c r="Y219" i="1"/>
  <c r="Z219" i="1"/>
  <c r="AA219" i="1"/>
  <c r="AB219" i="1"/>
  <c r="AC219" i="1"/>
  <c r="AD219" i="1"/>
  <c r="AE219" i="1"/>
  <c r="AF219" i="1"/>
  <c r="AJ219" i="1"/>
  <c r="AK219" i="1"/>
  <c r="AM219" i="1"/>
  <c r="J219" i="1"/>
  <c r="L219" i="1"/>
  <c r="V227" i="1"/>
  <c r="W227" i="1"/>
  <c r="X227" i="1"/>
  <c r="Y227" i="1"/>
  <c r="Z227" i="1"/>
  <c r="AA227" i="1"/>
  <c r="AB227" i="1"/>
  <c r="AC227" i="1"/>
  <c r="AD227" i="1"/>
  <c r="AE227" i="1"/>
  <c r="AF227" i="1"/>
  <c r="AJ227" i="1"/>
  <c r="AK227" i="1"/>
  <c r="AM227" i="1"/>
  <c r="J227" i="1"/>
  <c r="L227" i="1"/>
  <c r="V234" i="1"/>
  <c r="W234" i="1"/>
  <c r="X234" i="1"/>
  <c r="Y234" i="1"/>
  <c r="Z234" i="1"/>
  <c r="AA234" i="1"/>
  <c r="AB234" i="1"/>
  <c r="AC234" i="1"/>
  <c r="AD234" i="1"/>
  <c r="AE234" i="1"/>
  <c r="AF234" i="1"/>
  <c r="AJ234" i="1"/>
  <c r="AK234" i="1"/>
  <c r="AM234" i="1"/>
  <c r="J234" i="1"/>
  <c r="L234" i="1"/>
  <c r="V57" i="1"/>
  <c r="W57" i="1"/>
  <c r="X57" i="1"/>
  <c r="Y57" i="1"/>
  <c r="Z57" i="1"/>
  <c r="AA57" i="1"/>
  <c r="AB57" i="1"/>
  <c r="AC57" i="1"/>
  <c r="AD57" i="1"/>
  <c r="AE57" i="1"/>
  <c r="AF57" i="1"/>
  <c r="AJ57" i="1"/>
  <c r="AK57" i="1"/>
  <c r="AM57" i="1"/>
  <c r="J57" i="1"/>
  <c r="L57" i="1"/>
  <c r="V20" i="1"/>
  <c r="W20" i="1"/>
  <c r="X20" i="1"/>
  <c r="Y20" i="1"/>
  <c r="Z20" i="1"/>
  <c r="AA20" i="1"/>
  <c r="AB20" i="1"/>
  <c r="AC20" i="1"/>
  <c r="AD20" i="1"/>
  <c r="AE20" i="1"/>
  <c r="AF20" i="1"/>
  <c r="AJ20" i="1"/>
  <c r="AK20" i="1"/>
  <c r="AM20" i="1"/>
  <c r="J20" i="1"/>
  <c r="L20" i="1"/>
  <c r="V58" i="1"/>
  <c r="W58" i="1"/>
  <c r="Y58" i="1"/>
  <c r="Z58" i="1"/>
  <c r="AA58" i="1"/>
  <c r="AB58" i="1"/>
  <c r="AC58" i="1"/>
  <c r="AD58" i="1"/>
  <c r="AE58" i="1"/>
  <c r="AF58" i="1"/>
  <c r="AJ58" i="1"/>
  <c r="AK58" i="1"/>
  <c r="AM58" i="1"/>
  <c r="J58" i="1"/>
  <c r="L58" i="1"/>
  <c r="AH92" i="1"/>
  <c r="AI92" i="1"/>
  <c r="T92" i="1"/>
  <c r="U92" i="1"/>
  <c r="V92" i="1"/>
  <c r="W92" i="1"/>
  <c r="X92" i="1"/>
  <c r="Y92" i="1"/>
  <c r="Z92" i="1"/>
  <c r="AA92" i="1"/>
  <c r="AB92" i="1"/>
  <c r="AC92" i="1"/>
  <c r="AD92" i="1"/>
  <c r="AE92" i="1"/>
  <c r="AF92" i="1"/>
  <c r="AJ92" i="1"/>
  <c r="AK92" i="1"/>
  <c r="AM92" i="1"/>
  <c r="J92" i="1"/>
  <c r="L92" i="1"/>
  <c r="V247" i="1"/>
  <c r="W247" i="1"/>
  <c r="X247" i="1"/>
  <c r="Y247" i="1"/>
  <c r="Z247" i="1"/>
  <c r="AA247" i="1"/>
  <c r="AB247" i="1"/>
  <c r="AC247" i="1"/>
  <c r="AD247" i="1"/>
  <c r="AE247" i="1"/>
  <c r="AF247" i="1"/>
  <c r="AJ247" i="1"/>
  <c r="AK247" i="1"/>
  <c r="AM247" i="1"/>
  <c r="J247" i="1"/>
  <c r="L247" i="1"/>
  <c r="T284" i="1"/>
  <c r="U284" i="1"/>
  <c r="V284" i="1"/>
  <c r="W284" i="1"/>
  <c r="X284" i="1"/>
  <c r="Y284" i="1"/>
  <c r="Z284" i="1"/>
  <c r="AA284" i="1"/>
  <c r="AB284" i="1"/>
  <c r="AC284" i="1"/>
  <c r="AD284" i="1"/>
  <c r="AE284" i="1"/>
  <c r="AF284" i="1"/>
  <c r="AJ284" i="1"/>
  <c r="AK284" i="1"/>
  <c r="AM284" i="1"/>
  <c r="J284" i="1"/>
  <c r="L284" i="1"/>
  <c r="T74" i="1"/>
  <c r="U74" i="1"/>
  <c r="V74" i="1"/>
  <c r="W74" i="1"/>
  <c r="X74" i="1"/>
  <c r="Y74" i="1"/>
  <c r="Z74" i="1"/>
  <c r="AA74" i="1"/>
  <c r="AB74" i="1"/>
  <c r="AC74" i="1"/>
  <c r="AD74" i="1"/>
  <c r="AE74" i="1"/>
  <c r="AF74" i="1"/>
  <c r="AJ74" i="1"/>
  <c r="AK74" i="1"/>
  <c r="AM74" i="1"/>
  <c r="J74" i="1"/>
  <c r="L74" i="1"/>
  <c r="T116" i="1"/>
  <c r="U116" i="1"/>
  <c r="V116" i="1"/>
  <c r="W116" i="1"/>
  <c r="X116" i="1"/>
  <c r="Y116" i="1"/>
  <c r="Z116" i="1"/>
  <c r="AA116" i="1"/>
  <c r="AB116" i="1"/>
  <c r="AC116" i="1"/>
  <c r="AD116" i="1"/>
  <c r="AE116" i="1"/>
  <c r="AF116" i="1"/>
  <c r="AJ116" i="1"/>
  <c r="AK116" i="1"/>
  <c r="AM116" i="1"/>
  <c r="J116" i="1"/>
  <c r="L116" i="1"/>
  <c r="T209" i="1"/>
  <c r="U209" i="1"/>
  <c r="V209" i="1"/>
  <c r="W209" i="1"/>
  <c r="X209" i="1"/>
  <c r="Y209" i="1"/>
  <c r="Z209" i="1"/>
  <c r="AA209" i="1"/>
  <c r="AB209" i="1"/>
  <c r="AC209" i="1"/>
  <c r="AD209" i="1"/>
  <c r="AE209" i="1"/>
  <c r="AF209" i="1"/>
  <c r="AJ209" i="1"/>
  <c r="AK209" i="1"/>
  <c r="AM209" i="1"/>
  <c r="J209" i="1"/>
  <c r="L209" i="1"/>
  <c r="T257" i="1"/>
  <c r="U257" i="1"/>
  <c r="V257" i="1"/>
  <c r="W257" i="1"/>
  <c r="X257" i="1"/>
  <c r="Y257" i="1"/>
  <c r="Z257" i="1"/>
  <c r="AA257" i="1"/>
  <c r="AB257" i="1"/>
  <c r="AC257" i="1"/>
  <c r="AD257" i="1"/>
  <c r="AE257" i="1"/>
  <c r="AF257" i="1"/>
  <c r="AJ257" i="1"/>
  <c r="AK257" i="1"/>
  <c r="AM257" i="1"/>
  <c r="J257" i="1"/>
  <c r="L257" i="1"/>
  <c r="Z61" i="1"/>
  <c r="AA61" i="1"/>
  <c r="AB61" i="1"/>
  <c r="AC61" i="1"/>
  <c r="AD61" i="1"/>
  <c r="AE61" i="1"/>
  <c r="AF61" i="1"/>
  <c r="AJ61" i="1"/>
  <c r="AK61" i="1"/>
  <c r="AM61" i="1"/>
  <c r="J61" i="1"/>
  <c r="L61" i="1"/>
  <c r="AH251" i="1"/>
  <c r="AI251" i="1"/>
  <c r="T251" i="1"/>
  <c r="U251" i="1"/>
  <c r="V251" i="1"/>
  <c r="W251" i="1"/>
  <c r="X251" i="1"/>
  <c r="Y251" i="1"/>
  <c r="Z251" i="1"/>
  <c r="AA251" i="1"/>
  <c r="AB251" i="1"/>
  <c r="AC251" i="1"/>
  <c r="AD251" i="1"/>
  <c r="AE251" i="1"/>
  <c r="AF251" i="1"/>
  <c r="AJ251" i="1"/>
  <c r="AK251" i="1"/>
  <c r="AM251" i="1"/>
  <c r="J251" i="1"/>
  <c r="L251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J33" i="1"/>
  <c r="AK33" i="1"/>
  <c r="AM33" i="1"/>
  <c r="J33" i="1"/>
  <c r="L33" i="1"/>
  <c r="V9" i="1"/>
  <c r="W9" i="1"/>
  <c r="Y9" i="1"/>
  <c r="Z9" i="1"/>
  <c r="AA9" i="1"/>
  <c r="AB9" i="1"/>
  <c r="AC9" i="1"/>
  <c r="AD9" i="1"/>
  <c r="AE9" i="1"/>
  <c r="AF9" i="1"/>
  <c r="AJ9" i="1"/>
  <c r="AK9" i="1"/>
  <c r="AM9" i="1"/>
  <c r="J9" i="1"/>
  <c r="L9" i="1"/>
  <c r="AH80" i="1"/>
  <c r="AI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J80" i="1"/>
  <c r="AK80" i="1"/>
  <c r="AM80" i="1"/>
  <c r="J80" i="1"/>
  <c r="L80" i="1"/>
  <c r="T137" i="1"/>
  <c r="U137" i="1"/>
  <c r="V137" i="1"/>
  <c r="W137" i="1"/>
  <c r="X137" i="1"/>
  <c r="Y137" i="1"/>
  <c r="Z137" i="1"/>
  <c r="AA137" i="1"/>
  <c r="AB137" i="1"/>
  <c r="AC137" i="1"/>
  <c r="AD137" i="1"/>
  <c r="AE137" i="1"/>
  <c r="AF137" i="1"/>
  <c r="AJ137" i="1"/>
  <c r="AK137" i="1"/>
  <c r="AM137" i="1"/>
  <c r="J137" i="1"/>
  <c r="L137" i="1"/>
  <c r="T216" i="1"/>
  <c r="U216" i="1"/>
  <c r="V216" i="1"/>
  <c r="W216" i="1"/>
  <c r="Y216" i="1"/>
  <c r="Z216" i="1"/>
  <c r="AA216" i="1"/>
  <c r="AB216" i="1"/>
  <c r="AC216" i="1"/>
  <c r="AD216" i="1"/>
  <c r="AE216" i="1"/>
  <c r="AF216" i="1"/>
  <c r="AJ216" i="1"/>
  <c r="AK216" i="1"/>
  <c r="AM216" i="1"/>
  <c r="J216" i="1"/>
  <c r="L216" i="1"/>
  <c r="T238" i="1"/>
  <c r="U238" i="1"/>
  <c r="V238" i="1"/>
  <c r="W238" i="1"/>
  <c r="X238" i="1"/>
  <c r="Y238" i="1"/>
  <c r="Z238" i="1"/>
  <c r="AA238" i="1"/>
  <c r="AB238" i="1"/>
  <c r="AC238" i="1"/>
  <c r="AD238" i="1"/>
  <c r="AE238" i="1"/>
  <c r="AF238" i="1"/>
  <c r="AJ238" i="1"/>
  <c r="AK238" i="1"/>
  <c r="AM238" i="1"/>
  <c r="J238" i="1"/>
  <c r="L238" i="1"/>
  <c r="T91" i="1"/>
  <c r="U91" i="1"/>
  <c r="V91" i="1"/>
  <c r="W91" i="1"/>
  <c r="Y91" i="1"/>
  <c r="Z91" i="1"/>
  <c r="AA91" i="1"/>
  <c r="AB91" i="1"/>
  <c r="AC91" i="1"/>
  <c r="AD91" i="1"/>
  <c r="AE91" i="1"/>
  <c r="AF91" i="1"/>
  <c r="AJ91" i="1"/>
  <c r="AK91" i="1"/>
  <c r="AM91" i="1"/>
  <c r="J91" i="1"/>
  <c r="L91" i="1"/>
  <c r="AH271" i="1"/>
  <c r="AI271" i="1"/>
  <c r="T271" i="1"/>
  <c r="U271" i="1"/>
  <c r="V271" i="1"/>
  <c r="W271" i="1"/>
  <c r="X271" i="1"/>
  <c r="Y271" i="1"/>
  <c r="Z271" i="1"/>
  <c r="AA271" i="1"/>
  <c r="AB271" i="1"/>
  <c r="AC271" i="1"/>
  <c r="AD271" i="1"/>
  <c r="AE271" i="1"/>
  <c r="AF271" i="1"/>
  <c r="AJ271" i="1"/>
  <c r="AK271" i="1"/>
  <c r="AM271" i="1"/>
  <c r="J271" i="1"/>
  <c r="L271" i="1"/>
  <c r="T220" i="1"/>
  <c r="U220" i="1"/>
  <c r="V220" i="1"/>
  <c r="W220" i="1"/>
  <c r="X220" i="1"/>
  <c r="Y220" i="1"/>
  <c r="Z220" i="1"/>
  <c r="AA220" i="1"/>
  <c r="AB220" i="1"/>
  <c r="AC220" i="1"/>
  <c r="AD220" i="1"/>
  <c r="AE220" i="1"/>
  <c r="AF220" i="1"/>
  <c r="AJ220" i="1"/>
  <c r="AK220" i="1"/>
  <c r="AM220" i="1"/>
  <c r="J220" i="1"/>
  <c r="L220" i="1"/>
  <c r="V250" i="1"/>
  <c r="W250" i="1"/>
  <c r="X250" i="1"/>
  <c r="Y250" i="1"/>
  <c r="Z250" i="1"/>
  <c r="AA250" i="1"/>
  <c r="AB250" i="1"/>
  <c r="AC250" i="1"/>
  <c r="AD250" i="1"/>
  <c r="AE250" i="1"/>
  <c r="AF250" i="1"/>
  <c r="AJ250" i="1"/>
  <c r="AK250" i="1"/>
  <c r="AM250" i="1"/>
  <c r="J250" i="1"/>
  <c r="L250" i="1"/>
  <c r="Z244" i="1"/>
  <c r="AA244" i="1"/>
  <c r="AB244" i="1"/>
  <c r="AC244" i="1"/>
  <c r="AD244" i="1"/>
  <c r="AE244" i="1"/>
  <c r="AF244" i="1"/>
  <c r="AJ244" i="1"/>
  <c r="AK244" i="1"/>
  <c r="AM244" i="1"/>
  <c r="J244" i="1"/>
  <c r="L244" i="1"/>
  <c r="V113" i="1"/>
  <c r="W113" i="1"/>
  <c r="X113" i="1"/>
  <c r="Y113" i="1"/>
  <c r="Z113" i="1"/>
  <c r="AA113" i="1"/>
  <c r="AB113" i="1"/>
  <c r="AC113" i="1"/>
  <c r="AD113" i="1"/>
  <c r="AE113" i="1"/>
  <c r="AF113" i="1"/>
  <c r="AJ113" i="1"/>
  <c r="AK113" i="1"/>
  <c r="AM113" i="1"/>
  <c r="J113" i="1"/>
  <c r="L113" i="1"/>
  <c r="V36" i="1"/>
  <c r="W36" i="1"/>
  <c r="X36" i="1"/>
  <c r="Y36" i="1"/>
  <c r="Z36" i="1"/>
  <c r="AA36" i="1"/>
  <c r="AB36" i="1"/>
  <c r="AC36" i="1"/>
  <c r="AD36" i="1"/>
  <c r="AE36" i="1"/>
  <c r="AF36" i="1"/>
  <c r="AJ36" i="1"/>
  <c r="AK36" i="1"/>
  <c r="AM36" i="1"/>
  <c r="J36" i="1"/>
  <c r="L36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J43" i="1"/>
  <c r="AK43" i="1"/>
  <c r="AM43" i="1"/>
  <c r="J43" i="1"/>
  <c r="L43" i="1"/>
  <c r="T205" i="1"/>
  <c r="U205" i="1"/>
  <c r="V205" i="1"/>
  <c r="W205" i="1"/>
  <c r="X205" i="1"/>
  <c r="Y205" i="1"/>
  <c r="Z205" i="1"/>
  <c r="AA205" i="1"/>
  <c r="AB205" i="1"/>
  <c r="AC205" i="1"/>
  <c r="AD205" i="1"/>
  <c r="AE205" i="1"/>
  <c r="AF205" i="1"/>
  <c r="AJ205" i="1"/>
  <c r="AK205" i="1"/>
  <c r="AM205" i="1"/>
  <c r="J205" i="1"/>
  <c r="L205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J32" i="1"/>
  <c r="AK32" i="1"/>
  <c r="AM32" i="1"/>
  <c r="J32" i="1"/>
  <c r="L32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J39" i="1"/>
  <c r="AK39" i="1"/>
  <c r="AM39" i="1"/>
  <c r="J39" i="1"/>
  <c r="L39" i="1"/>
  <c r="T155" i="1"/>
  <c r="U155" i="1"/>
  <c r="V155" i="1"/>
  <c r="W155" i="1"/>
  <c r="X155" i="1"/>
  <c r="Y155" i="1"/>
  <c r="Z155" i="1"/>
  <c r="AA155" i="1"/>
  <c r="AB155" i="1"/>
  <c r="AC155" i="1"/>
  <c r="AD155" i="1"/>
  <c r="AE155" i="1"/>
  <c r="AF155" i="1"/>
  <c r="AJ155" i="1"/>
  <c r="AK155" i="1"/>
  <c r="AM155" i="1"/>
  <c r="J155" i="1"/>
  <c r="L155" i="1"/>
  <c r="AH18" i="1"/>
  <c r="AI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J18" i="1"/>
  <c r="AK18" i="1"/>
  <c r="AM18" i="1"/>
  <c r="J18" i="1"/>
  <c r="L18" i="1"/>
  <c r="T76" i="1"/>
  <c r="U76" i="1"/>
  <c r="V76" i="1"/>
  <c r="W76" i="1"/>
  <c r="X76" i="1"/>
  <c r="Y76" i="1"/>
  <c r="Z76" i="1"/>
  <c r="AA76" i="1"/>
  <c r="AB76" i="1"/>
  <c r="AC76" i="1"/>
  <c r="AD76" i="1"/>
  <c r="AE76" i="1"/>
  <c r="AF76" i="1"/>
  <c r="AJ76" i="1"/>
  <c r="AK76" i="1"/>
  <c r="AM76" i="1"/>
  <c r="J76" i="1"/>
  <c r="L76" i="1"/>
  <c r="T136" i="1"/>
  <c r="U136" i="1"/>
  <c r="V136" i="1"/>
  <c r="W136" i="1"/>
  <c r="X136" i="1"/>
  <c r="Y136" i="1"/>
  <c r="Z136" i="1"/>
  <c r="AA136" i="1"/>
  <c r="AB136" i="1"/>
  <c r="AC136" i="1"/>
  <c r="AD136" i="1"/>
  <c r="AE136" i="1"/>
  <c r="AF136" i="1"/>
  <c r="AJ136" i="1"/>
  <c r="AK136" i="1"/>
  <c r="AM136" i="1"/>
  <c r="J136" i="1"/>
  <c r="L136" i="1"/>
  <c r="AH77" i="1"/>
  <c r="AH127" i="1"/>
  <c r="AH54" i="1"/>
  <c r="AH255" i="1"/>
  <c r="AH96" i="1"/>
  <c r="AH171" i="1"/>
  <c r="AH220" i="1"/>
  <c r="AH249" i="1"/>
  <c r="AH156" i="1"/>
  <c r="AH210" i="1"/>
  <c r="AH32" i="1"/>
  <c r="AH33" i="1"/>
  <c r="AH157" i="1"/>
  <c r="AH204" i="1"/>
  <c r="AH50" i="1"/>
  <c r="AH121" i="1"/>
  <c r="AH206" i="1"/>
  <c r="AH219" i="1"/>
  <c r="AH49" i="1"/>
  <c r="AH45" i="1"/>
  <c r="AH74" i="1"/>
  <c r="AH126" i="1"/>
  <c r="AH136" i="1"/>
  <c r="AH147" i="1"/>
  <c r="AH163" i="1"/>
  <c r="AH174" i="1"/>
  <c r="AH257" i="1"/>
  <c r="AH85" i="1"/>
  <c r="AH55" i="1"/>
  <c r="AH16" i="1"/>
  <c r="AH38" i="1"/>
  <c r="AH68" i="1"/>
  <c r="AH118" i="1"/>
  <c r="AH132" i="1"/>
  <c r="AH137" i="1"/>
  <c r="AH138" i="1"/>
  <c r="AH139" i="1"/>
  <c r="AH146" i="1"/>
  <c r="AH168" i="1"/>
  <c r="AH167" i="1"/>
  <c r="AH176" i="1"/>
  <c r="AH187" i="1"/>
  <c r="AH197" i="1"/>
  <c r="AH207" i="1"/>
  <c r="AH212" i="1"/>
  <c r="AH268" i="1"/>
  <c r="AH267" i="1"/>
  <c r="AH273" i="1"/>
  <c r="AH274" i="1"/>
  <c r="AH286" i="1"/>
  <c r="AH287" i="1"/>
  <c r="AH262" i="1"/>
  <c r="AH19" i="1"/>
  <c r="G244" i="1"/>
  <c r="J25" i="30"/>
  <c r="J26" i="30"/>
  <c r="J27" i="30"/>
  <c r="J28" i="30"/>
  <c r="J29" i="30"/>
  <c r="J30" i="30"/>
  <c r="J31" i="30"/>
  <c r="J32" i="30"/>
  <c r="J33" i="30"/>
  <c r="J34" i="30"/>
  <c r="J35" i="30"/>
  <c r="J36" i="30"/>
  <c r="J37" i="30"/>
  <c r="J38" i="30"/>
  <c r="J39" i="30"/>
  <c r="J40" i="30"/>
  <c r="J41" i="30"/>
  <c r="J42" i="30"/>
  <c r="J43" i="30"/>
  <c r="J44" i="30"/>
  <c r="J45" i="30"/>
  <c r="J46" i="30"/>
  <c r="J47" i="30"/>
  <c r="J48" i="30"/>
  <c r="J49" i="30"/>
  <c r="J50" i="30"/>
  <c r="J51" i="30"/>
  <c r="J52" i="30"/>
  <c r="J53" i="30"/>
  <c r="J54" i="30"/>
  <c r="J55" i="30"/>
  <c r="J56" i="30"/>
  <c r="J57" i="30"/>
  <c r="J58" i="30"/>
  <c r="J59" i="30"/>
  <c r="J60" i="30"/>
  <c r="J61" i="30"/>
  <c r="J62" i="30"/>
  <c r="J63" i="30"/>
  <c r="J64" i="30"/>
  <c r="J65" i="30"/>
  <c r="J66" i="30"/>
  <c r="J67" i="30"/>
  <c r="J68" i="30"/>
  <c r="J69" i="30"/>
  <c r="J70" i="30"/>
  <c r="J71" i="30"/>
  <c r="J72" i="30"/>
  <c r="J73" i="30"/>
  <c r="J74" i="30"/>
  <c r="J75" i="30"/>
  <c r="J76" i="30"/>
  <c r="J77" i="30"/>
  <c r="J78" i="30"/>
  <c r="J79" i="30"/>
  <c r="J80" i="30"/>
  <c r="J81" i="30"/>
  <c r="J82" i="30"/>
  <c r="J83" i="30"/>
  <c r="J84" i="30"/>
  <c r="J85" i="30"/>
  <c r="J86" i="30"/>
  <c r="J87" i="30"/>
  <c r="J88" i="30"/>
  <c r="J89" i="30"/>
  <c r="J90" i="30"/>
  <c r="J91" i="30"/>
  <c r="J92" i="30"/>
  <c r="J93" i="30"/>
  <c r="J11" i="30"/>
  <c r="J12" i="30"/>
  <c r="J13" i="30"/>
  <c r="J14" i="30"/>
  <c r="J15" i="30"/>
  <c r="J16" i="30"/>
  <c r="J17" i="30"/>
  <c r="J18" i="30"/>
  <c r="J19" i="30"/>
  <c r="J20" i="30"/>
  <c r="J21" i="30"/>
  <c r="J22" i="30"/>
  <c r="J23" i="30"/>
  <c r="J24" i="30"/>
  <c r="J10" i="30"/>
  <c r="G279" i="1"/>
  <c r="G280" i="1"/>
  <c r="L17" i="24"/>
  <c r="L18" i="24"/>
  <c r="L19" i="24"/>
  <c r="L20" i="24"/>
  <c r="L21" i="24"/>
  <c r="L22" i="24"/>
  <c r="L23" i="24"/>
  <c r="L24" i="24"/>
  <c r="L25" i="24"/>
  <c r="L26" i="24"/>
  <c r="L27" i="24"/>
  <c r="L28" i="24"/>
  <c r="L29" i="24"/>
  <c r="L30" i="24"/>
  <c r="L31" i="24"/>
  <c r="L32" i="24"/>
  <c r="L33" i="24"/>
  <c r="L34" i="24"/>
  <c r="L35" i="24"/>
  <c r="L36" i="24"/>
  <c r="L37" i="24"/>
  <c r="L38" i="24"/>
  <c r="L39" i="24"/>
  <c r="L40" i="24"/>
  <c r="L41" i="24"/>
  <c r="L42" i="24"/>
  <c r="L43" i="24"/>
  <c r="L44" i="24"/>
  <c r="L45" i="24"/>
  <c r="L46" i="24"/>
  <c r="L47" i="24"/>
  <c r="L48" i="24"/>
  <c r="L49" i="24"/>
  <c r="L50" i="24"/>
  <c r="L51" i="24"/>
  <c r="L52" i="24"/>
  <c r="L53" i="24"/>
  <c r="L54" i="24"/>
  <c r="L55" i="24"/>
  <c r="L56" i="24"/>
  <c r="L57" i="24"/>
  <c r="L58" i="24"/>
  <c r="L59" i="24"/>
  <c r="L60" i="24"/>
  <c r="L61" i="24"/>
  <c r="L62" i="24"/>
  <c r="L63" i="24"/>
  <c r="L64" i="24"/>
  <c r="L65" i="24"/>
  <c r="L66" i="24"/>
  <c r="L67" i="24"/>
  <c r="L68" i="24"/>
  <c r="L69" i="24"/>
  <c r="L70" i="24"/>
  <c r="L71" i="24"/>
  <c r="L72" i="24"/>
  <c r="L73" i="24"/>
  <c r="L74" i="24"/>
  <c r="L75" i="24"/>
  <c r="L76" i="24"/>
  <c r="L77" i="24"/>
  <c r="L78" i="24"/>
  <c r="L79" i="24"/>
  <c r="L80" i="24"/>
  <c r="L81" i="24"/>
  <c r="L82" i="24"/>
  <c r="L83" i="24"/>
  <c r="L84" i="24"/>
  <c r="L85" i="24"/>
  <c r="L86" i="24"/>
  <c r="L87" i="24"/>
  <c r="L88" i="24"/>
  <c r="L89" i="24"/>
  <c r="L90" i="24"/>
  <c r="B259" i="2"/>
  <c r="B258" i="2"/>
  <c r="K257" i="2"/>
  <c r="B257" i="2"/>
  <c r="K256" i="2"/>
  <c r="B256" i="2"/>
  <c r="K255" i="2"/>
  <c r="B255" i="2"/>
  <c r="K254" i="2"/>
  <c r="B254" i="2"/>
  <c r="K253" i="2"/>
  <c r="B253" i="2"/>
  <c r="K252" i="2"/>
  <c r="B252" i="2"/>
  <c r="K251" i="2"/>
  <c r="B251" i="2"/>
  <c r="K250" i="2"/>
  <c r="B250" i="2"/>
  <c r="K249" i="2"/>
  <c r="B249" i="2"/>
  <c r="K248" i="2"/>
  <c r="B248" i="2"/>
  <c r="K247" i="2"/>
  <c r="B247" i="2"/>
  <c r="K246" i="2"/>
  <c r="B246" i="2"/>
  <c r="K245" i="2"/>
  <c r="B245" i="2"/>
  <c r="K244" i="2"/>
  <c r="B244" i="2"/>
  <c r="K243" i="2"/>
  <c r="B243" i="2"/>
  <c r="K242" i="2"/>
  <c r="B242" i="2"/>
  <c r="K241" i="2"/>
  <c r="B241" i="2"/>
  <c r="K240" i="2"/>
  <c r="B240" i="2"/>
  <c r="K239" i="2"/>
  <c r="B239" i="2"/>
  <c r="K238" i="2"/>
  <c r="B238" i="2"/>
  <c r="K237" i="2"/>
  <c r="B237" i="2"/>
  <c r="K236" i="2"/>
  <c r="B236" i="2"/>
  <c r="K235" i="2"/>
  <c r="B235" i="2"/>
  <c r="K234" i="2"/>
  <c r="B234" i="2"/>
  <c r="K233" i="2"/>
  <c r="B233" i="2"/>
  <c r="K232" i="2"/>
  <c r="B232" i="2"/>
  <c r="K231" i="2"/>
  <c r="B231" i="2"/>
  <c r="K230" i="2"/>
  <c r="B230" i="2"/>
  <c r="K229" i="2"/>
  <c r="B229" i="2"/>
  <c r="K228" i="2"/>
  <c r="B228" i="2"/>
  <c r="K227" i="2"/>
  <c r="B227" i="2"/>
  <c r="K226" i="2"/>
  <c r="B226" i="2"/>
  <c r="K225" i="2"/>
  <c r="B225" i="2"/>
  <c r="K224" i="2"/>
  <c r="B224" i="2"/>
  <c r="K223" i="2"/>
  <c r="B223" i="2"/>
  <c r="K222" i="2"/>
  <c r="B222" i="2"/>
  <c r="K221" i="2"/>
  <c r="B221" i="2"/>
  <c r="K220" i="2"/>
  <c r="B220" i="2"/>
  <c r="K219" i="2"/>
  <c r="B219" i="2"/>
  <c r="K218" i="2"/>
  <c r="B218" i="2"/>
  <c r="K217" i="2"/>
  <c r="B217" i="2"/>
  <c r="K216" i="2"/>
  <c r="B216" i="2"/>
  <c r="K215" i="2"/>
  <c r="B215" i="2"/>
  <c r="K214" i="2"/>
  <c r="B214" i="2"/>
  <c r="K213" i="2"/>
  <c r="B213" i="2"/>
  <c r="K212" i="2"/>
  <c r="B212" i="2"/>
  <c r="K211" i="2"/>
  <c r="B211" i="2"/>
  <c r="K210" i="2"/>
  <c r="B210" i="2"/>
  <c r="K209" i="2"/>
  <c r="B209" i="2"/>
  <c r="K208" i="2"/>
  <c r="B208" i="2"/>
  <c r="K207" i="2"/>
  <c r="B207" i="2"/>
  <c r="K206" i="2"/>
  <c r="B206" i="2"/>
  <c r="K205" i="2"/>
  <c r="B205" i="2"/>
  <c r="K204" i="2"/>
  <c r="B204" i="2"/>
  <c r="K203" i="2"/>
  <c r="B203" i="2"/>
  <c r="K202" i="2"/>
  <c r="B202" i="2"/>
  <c r="K201" i="2"/>
  <c r="B201" i="2"/>
  <c r="K200" i="2"/>
  <c r="B200" i="2"/>
  <c r="K199" i="2"/>
  <c r="B199" i="2"/>
  <c r="K198" i="2"/>
  <c r="B198" i="2"/>
  <c r="K197" i="2"/>
  <c r="B197" i="2"/>
  <c r="K196" i="2"/>
  <c r="B196" i="2"/>
  <c r="K195" i="2"/>
  <c r="B195" i="2"/>
  <c r="K194" i="2"/>
  <c r="B194" i="2"/>
  <c r="K193" i="2"/>
  <c r="B193" i="2"/>
  <c r="K192" i="2"/>
  <c r="B192" i="2"/>
  <c r="K191" i="2"/>
  <c r="B191" i="2"/>
  <c r="K190" i="2"/>
  <c r="B190" i="2"/>
  <c r="K189" i="2"/>
  <c r="B189" i="2"/>
  <c r="K188" i="2"/>
  <c r="B188" i="2"/>
  <c r="K187" i="2"/>
  <c r="B187" i="2"/>
  <c r="K186" i="2"/>
  <c r="B186" i="2"/>
  <c r="K185" i="2"/>
  <c r="B185" i="2"/>
  <c r="K184" i="2"/>
  <c r="B184" i="2"/>
  <c r="K183" i="2"/>
  <c r="B183" i="2"/>
  <c r="K182" i="2"/>
  <c r="B182" i="2"/>
  <c r="K181" i="2"/>
  <c r="B181" i="2"/>
  <c r="K180" i="2"/>
  <c r="B180" i="2"/>
  <c r="K179" i="2"/>
  <c r="B179" i="2"/>
  <c r="K178" i="2"/>
  <c r="B178" i="2"/>
  <c r="K177" i="2"/>
  <c r="B177" i="2"/>
  <c r="K176" i="2"/>
  <c r="B176" i="2"/>
  <c r="K175" i="2"/>
  <c r="B175" i="2"/>
  <c r="K174" i="2"/>
  <c r="B174" i="2"/>
  <c r="K173" i="2"/>
  <c r="B173" i="2"/>
  <c r="K172" i="2"/>
  <c r="B172" i="2"/>
  <c r="K171" i="2"/>
  <c r="B171" i="2"/>
  <c r="K170" i="2"/>
  <c r="B170" i="2"/>
  <c r="K169" i="2"/>
  <c r="B169" i="2"/>
  <c r="K168" i="2"/>
  <c r="B168" i="2"/>
  <c r="K167" i="2"/>
  <c r="B167" i="2"/>
  <c r="K166" i="2"/>
  <c r="B166" i="2"/>
  <c r="K165" i="2"/>
  <c r="B165" i="2"/>
  <c r="K164" i="2"/>
  <c r="B164" i="2"/>
  <c r="K163" i="2"/>
  <c r="B163" i="2"/>
  <c r="K162" i="2"/>
  <c r="B162" i="2"/>
  <c r="K161" i="2"/>
  <c r="B161" i="2"/>
  <c r="K160" i="2"/>
  <c r="B160" i="2"/>
  <c r="K159" i="2"/>
  <c r="B159" i="2"/>
  <c r="K158" i="2"/>
  <c r="B158" i="2"/>
  <c r="K157" i="2"/>
  <c r="B157" i="2"/>
  <c r="K156" i="2"/>
  <c r="B156" i="2"/>
  <c r="K155" i="2"/>
  <c r="B155" i="2"/>
  <c r="K154" i="2"/>
  <c r="B154" i="2"/>
  <c r="K153" i="2"/>
  <c r="B153" i="2"/>
  <c r="K152" i="2"/>
  <c r="B152" i="2"/>
  <c r="K151" i="2"/>
  <c r="B151" i="2"/>
  <c r="K150" i="2"/>
  <c r="B150" i="2"/>
  <c r="K149" i="2"/>
  <c r="B149" i="2"/>
  <c r="K148" i="2"/>
  <c r="B148" i="2"/>
  <c r="K147" i="2"/>
  <c r="B147" i="2"/>
  <c r="K146" i="2"/>
  <c r="B146" i="2"/>
  <c r="K145" i="2"/>
  <c r="B145" i="2"/>
  <c r="K144" i="2"/>
  <c r="B144" i="2"/>
  <c r="K143" i="2"/>
  <c r="B143" i="2"/>
  <c r="K142" i="2"/>
  <c r="B142" i="2"/>
  <c r="K141" i="2"/>
  <c r="B141" i="2"/>
  <c r="K140" i="2"/>
  <c r="B140" i="2"/>
  <c r="K139" i="2"/>
  <c r="B139" i="2"/>
  <c r="K138" i="2"/>
  <c r="B138" i="2"/>
  <c r="K137" i="2"/>
  <c r="B137" i="2"/>
  <c r="K136" i="2"/>
  <c r="B136" i="2"/>
  <c r="K135" i="2"/>
  <c r="B135" i="2"/>
  <c r="K134" i="2"/>
  <c r="B134" i="2"/>
  <c r="K133" i="2"/>
  <c r="B133" i="2"/>
  <c r="K132" i="2"/>
  <c r="B132" i="2"/>
  <c r="K131" i="2"/>
  <c r="B131" i="2"/>
  <c r="K130" i="2"/>
  <c r="B130" i="2"/>
  <c r="K129" i="2"/>
  <c r="B129" i="2"/>
  <c r="K128" i="2"/>
  <c r="B128" i="2"/>
  <c r="K127" i="2"/>
  <c r="B127" i="2"/>
  <c r="K126" i="2"/>
  <c r="B126" i="2"/>
  <c r="K125" i="2"/>
  <c r="B125" i="2"/>
  <c r="K124" i="2"/>
  <c r="B124" i="2"/>
  <c r="K123" i="2"/>
  <c r="B123" i="2"/>
  <c r="K122" i="2"/>
  <c r="B122" i="2"/>
  <c r="K121" i="2"/>
  <c r="B121" i="2"/>
  <c r="K120" i="2"/>
  <c r="B120" i="2"/>
  <c r="K119" i="2"/>
  <c r="B119" i="2"/>
  <c r="K118" i="2"/>
  <c r="B118" i="2"/>
  <c r="K117" i="2"/>
  <c r="B117" i="2"/>
  <c r="K116" i="2"/>
  <c r="B116" i="2"/>
  <c r="K115" i="2"/>
  <c r="B115" i="2"/>
  <c r="K114" i="2"/>
  <c r="B114" i="2"/>
  <c r="K113" i="2"/>
  <c r="B113" i="2"/>
  <c r="K112" i="2"/>
  <c r="B112" i="2"/>
  <c r="K111" i="2"/>
  <c r="B111" i="2"/>
  <c r="K110" i="2"/>
  <c r="B110" i="2"/>
  <c r="K109" i="2"/>
  <c r="B109" i="2"/>
  <c r="K108" i="2"/>
  <c r="B108" i="2"/>
  <c r="K107" i="2"/>
  <c r="B107" i="2"/>
  <c r="K106" i="2"/>
  <c r="B106" i="2"/>
  <c r="K105" i="2"/>
  <c r="B105" i="2"/>
  <c r="K104" i="2"/>
  <c r="B104" i="2"/>
  <c r="K103" i="2"/>
  <c r="B103" i="2"/>
  <c r="K102" i="2"/>
  <c r="B102" i="2"/>
  <c r="K101" i="2"/>
  <c r="B101" i="2"/>
  <c r="K100" i="2"/>
  <c r="B100" i="2"/>
  <c r="K99" i="2"/>
  <c r="B99" i="2"/>
  <c r="K98" i="2"/>
  <c r="B98" i="2"/>
  <c r="K97" i="2"/>
  <c r="B97" i="2"/>
  <c r="K96" i="2"/>
  <c r="B96" i="2"/>
  <c r="K95" i="2"/>
  <c r="B95" i="2"/>
  <c r="K94" i="2"/>
  <c r="B94" i="2"/>
  <c r="K93" i="2"/>
  <c r="B93" i="2"/>
  <c r="K92" i="2"/>
  <c r="B92" i="2"/>
  <c r="K91" i="2"/>
  <c r="B91" i="2"/>
  <c r="K90" i="2"/>
  <c r="B90" i="2"/>
  <c r="K89" i="2"/>
  <c r="B89" i="2"/>
  <c r="K88" i="2"/>
  <c r="B88" i="2"/>
  <c r="K87" i="2"/>
  <c r="B87" i="2"/>
  <c r="K86" i="2"/>
  <c r="B86" i="2"/>
  <c r="K85" i="2"/>
  <c r="B85" i="2"/>
  <c r="K84" i="2"/>
  <c r="B84" i="2"/>
  <c r="K83" i="2"/>
  <c r="B83" i="2"/>
  <c r="K82" i="2"/>
  <c r="B82" i="2"/>
  <c r="K81" i="2"/>
  <c r="B81" i="2"/>
  <c r="K80" i="2"/>
  <c r="B80" i="2"/>
  <c r="K79" i="2"/>
  <c r="B79" i="2"/>
  <c r="K78" i="2"/>
  <c r="B78" i="2"/>
  <c r="K77" i="2"/>
  <c r="B77" i="2"/>
  <c r="K76" i="2"/>
  <c r="B76" i="2"/>
  <c r="K75" i="2"/>
  <c r="B75" i="2"/>
  <c r="K74" i="2"/>
  <c r="B74" i="2"/>
  <c r="K73" i="2"/>
  <c r="B73" i="2"/>
  <c r="K72" i="2"/>
  <c r="B72" i="2"/>
  <c r="K71" i="2"/>
  <c r="B71" i="2"/>
  <c r="K70" i="2"/>
  <c r="B70" i="2"/>
  <c r="K69" i="2"/>
  <c r="B69" i="2"/>
  <c r="K68" i="2"/>
  <c r="B68" i="2"/>
  <c r="K67" i="2"/>
  <c r="B67" i="2"/>
  <c r="K66" i="2"/>
  <c r="B66" i="2"/>
  <c r="K65" i="2"/>
  <c r="B65" i="2"/>
  <c r="K64" i="2"/>
  <c r="B64" i="2"/>
  <c r="K63" i="2"/>
  <c r="B63" i="2"/>
  <c r="K62" i="2"/>
  <c r="B62" i="2"/>
  <c r="K61" i="2"/>
  <c r="B61" i="2"/>
  <c r="B60" i="2"/>
  <c r="K59" i="2"/>
  <c r="B59" i="2"/>
  <c r="K58" i="2"/>
  <c r="B58" i="2"/>
  <c r="K57" i="2"/>
  <c r="B57" i="2"/>
  <c r="K56" i="2"/>
  <c r="B56" i="2"/>
  <c r="K55" i="2"/>
  <c r="B55" i="2"/>
  <c r="K54" i="2"/>
  <c r="B54" i="2"/>
  <c r="K53" i="2"/>
  <c r="B53" i="2"/>
  <c r="K52" i="2"/>
  <c r="B52" i="2"/>
  <c r="K51" i="2"/>
  <c r="B51" i="2"/>
  <c r="K50" i="2"/>
  <c r="B50" i="2"/>
  <c r="K49" i="2"/>
  <c r="B49" i="2"/>
  <c r="K48" i="2"/>
  <c r="B48" i="2"/>
  <c r="K47" i="2"/>
  <c r="B47" i="2"/>
  <c r="K46" i="2"/>
  <c r="B46" i="2"/>
  <c r="K45" i="2"/>
  <c r="B45" i="2"/>
  <c r="K44" i="2"/>
  <c r="B44" i="2"/>
  <c r="K43" i="2"/>
  <c r="B43" i="2"/>
  <c r="K42" i="2"/>
  <c r="B42" i="2"/>
  <c r="K41" i="2"/>
  <c r="B41" i="2"/>
  <c r="K40" i="2"/>
  <c r="B40" i="2"/>
  <c r="K39" i="2"/>
  <c r="B39" i="2"/>
  <c r="K38" i="2"/>
  <c r="B38" i="2"/>
  <c r="K37" i="2"/>
  <c r="B37" i="2"/>
  <c r="K36" i="2"/>
  <c r="B36" i="2"/>
  <c r="K35" i="2"/>
  <c r="B35" i="2"/>
  <c r="K34" i="2"/>
  <c r="B34" i="2"/>
  <c r="K33" i="2"/>
  <c r="B33" i="2"/>
  <c r="K32" i="2"/>
  <c r="B32" i="2"/>
  <c r="K31" i="2"/>
  <c r="B31" i="2"/>
  <c r="K30" i="2"/>
  <c r="B30" i="2"/>
  <c r="K29" i="2"/>
  <c r="B29" i="2"/>
  <c r="K28" i="2"/>
  <c r="B28" i="2"/>
  <c r="K27" i="2"/>
  <c r="B27" i="2"/>
  <c r="K26" i="2"/>
  <c r="B26" i="2"/>
  <c r="K25" i="2"/>
  <c r="B25" i="2"/>
  <c r="K24" i="2"/>
  <c r="B24" i="2"/>
  <c r="K23" i="2"/>
  <c r="B23" i="2"/>
  <c r="K22" i="2"/>
  <c r="B22" i="2"/>
  <c r="K21" i="2"/>
  <c r="B21" i="2"/>
  <c r="K20" i="2"/>
  <c r="B20" i="2"/>
  <c r="K19" i="2"/>
  <c r="B19" i="2"/>
  <c r="K18" i="2"/>
  <c r="B18" i="2"/>
  <c r="K17" i="2"/>
  <c r="B17" i="2"/>
  <c r="K16" i="2"/>
  <c r="B16" i="2"/>
  <c r="K15" i="2"/>
  <c r="B15" i="2"/>
  <c r="K14" i="2"/>
  <c r="B14" i="2"/>
  <c r="K13" i="2"/>
  <c r="B13" i="2"/>
  <c r="K12" i="2"/>
  <c r="B12" i="2"/>
  <c r="K11" i="2"/>
  <c r="B11" i="2"/>
  <c r="K10" i="2"/>
  <c r="B10" i="2"/>
  <c r="K9" i="2"/>
  <c r="B9" i="2"/>
  <c r="K8" i="2"/>
  <c r="B8" i="2"/>
  <c r="K7" i="2"/>
  <c r="B7" i="2"/>
  <c r="K6" i="2"/>
  <c r="B6" i="2"/>
  <c r="K5" i="2"/>
  <c r="B5" i="2"/>
  <c r="K4" i="2"/>
  <c r="B4" i="2"/>
  <c r="K3" i="2"/>
  <c r="B3" i="2"/>
  <c r="K2" i="2"/>
  <c r="B2" i="2"/>
  <c r="L16" i="24"/>
  <c r="L15" i="24"/>
  <c r="L14" i="24"/>
  <c r="L13" i="24"/>
  <c r="L12" i="24"/>
  <c r="L11" i="24"/>
  <c r="L10" i="24"/>
  <c r="G261" i="1"/>
  <c r="G228" i="1"/>
  <c r="G85" i="1"/>
  <c r="G224" i="1"/>
  <c r="G23" i="1"/>
  <c r="G249" i="1"/>
  <c r="G19" i="1"/>
  <c r="G203" i="1"/>
  <c r="G262" i="1"/>
  <c r="G16" i="1"/>
  <c r="G289" i="1"/>
  <c r="G288" i="1"/>
  <c r="G287" i="1"/>
  <c r="G285" i="1"/>
  <c r="G286" i="1"/>
  <c r="G284" i="1"/>
  <c r="G283" i="1"/>
  <c r="G282" i="1"/>
  <c r="G281" i="1"/>
  <c r="G278" i="1"/>
  <c r="G277" i="1"/>
  <c r="G276" i="1"/>
  <c r="G275" i="1"/>
  <c r="G274" i="1"/>
  <c r="G272" i="1"/>
  <c r="G273" i="1"/>
  <c r="G271" i="1"/>
  <c r="G270" i="1"/>
  <c r="G269" i="1"/>
  <c r="BN267" i="1"/>
  <c r="BC267" i="1"/>
  <c r="G267" i="1"/>
  <c r="G268" i="1"/>
  <c r="G266" i="1"/>
  <c r="G265" i="1"/>
  <c r="G264" i="1"/>
  <c r="G263" i="1"/>
  <c r="G260" i="1"/>
  <c r="G259" i="1"/>
  <c r="G258" i="1"/>
  <c r="G256" i="1"/>
  <c r="G257" i="1"/>
  <c r="G255" i="1"/>
  <c r="G254" i="1"/>
  <c r="G253" i="1"/>
  <c r="G252" i="1"/>
  <c r="G251" i="1"/>
  <c r="G250" i="1"/>
  <c r="G248" i="1"/>
  <c r="G247" i="1"/>
  <c r="G246" i="1"/>
  <c r="G245" i="1"/>
  <c r="G243" i="1"/>
  <c r="G242" i="1"/>
  <c r="G240" i="1"/>
  <c r="G241" i="1"/>
  <c r="G239" i="1"/>
  <c r="G238" i="1"/>
  <c r="G236" i="1"/>
  <c r="G237" i="1"/>
  <c r="G235" i="1"/>
  <c r="G234" i="1"/>
  <c r="G233" i="1"/>
  <c r="G232" i="1"/>
  <c r="G231" i="1"/>
  <c r="G230" i="1"/>
  <c r="G229" i="1"/>
  <c r="G227" i="1"/>
  <c r="G226" i="1"/>
  <c r="G225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BN207" i="1"/>
  <c r="BC207" i="1"/>
  <c r="G207" i="1"/>
  <c r="G206" i="1"/>
  <c r="G205" i="1"/>
  <c r="G204" i="1"/>
  <c r="G201" i="1"/>
  <c r="G202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6" i="1"/>
  <c r="G187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7" i="1"/>
  <c r="G168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2" i="1"/>
  <c r="G143" i="1"/>
  <c r="G141" i="1"/>
  <c r="G140" i="1"/>
  <c r="G139" i="1"/>
  <c r="G138" i="1"/>
  <c r="G137" i="1"/>
  <c r="G136" i="1"/>
  <c r="G135" i="1"/>
  <c r="G134" i="1"/>
  <c r="G133" i="1"/>
  <c r="G131" i="1"/>
  <c r="G132" i="1"/>
  <c r="G130" i="1"/>
  <c r="G129" i="1"/>
  <c r="G128" i="1"/>
  <c r="G127" i="1"/>
  <c r="G126" i="1"/>
  <c r="G125" i="1"/>
  <c r="G124" i="1"/>
  <c r="G123" i="1"/>
  <c r="G122" i="1"/>
  <c r="G120" i="1"/>
  <c r="G121" i="1"/>
  <c r="G119" i="1"/>
  <c r="G118" i="1"/>
  <c r="G117" i="1"/>
  <c r="G116" i="1"/>
  <c r="G115" i="1"/>
  <c r="G114" i="1"/>
  <c r="G112" i="1"/>
  <c r="G113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4" i="1"/>
  <c r="G83" i="1"/>
  <c r="G82" i="1"/>
  <c r="G81" i="1"/>
  <c r="G80" i="1"/>
  <c r="G79" i="1"/>
  <c r="G78" i="1"/>
  <c r="G77" i="1"/>
  <c r="G75" i="1"/>
  <c r="G76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2" i="1"/>
  <c r="G21" i="1"/>
  <c r="G20" i="1"/>
  <c r="G18" i="1"/>
  <c r="G17" i="1"/>
  <c r="G15" i="1"/>
  <c r="G14" i="1"/>
  <c r="G13" i="1"/>
  <c r="G12" i="1"/>
  <c r="G11" i="1"/>
  <c r="G10" i="1"/>
  <c r="G9" i="1"/>
  <c r="G8" i="1"/>
  <c r="G7" i="1"/>
  <c r="G6" i="1"/>
  <c r="G5" i="1"/>
  <c r="BN4" i="1"/>
  <c r="G4" i="1"/>
  <c r="G3" i="1"/>
  <c r="G2" i="1"/>
</calcChain>
</file>

<file path=xl/sharedStrings.xml><?xml version="1.0" encoding="utf-8"?>
<sst xmlns="http://schemas.openxmlformats.org/spreadsheetml/2006/main" count="12289" uniqueCount="2361">
  <si>
    <t>SSNZ No.</t>
  </si>
  <si>
    <t>First Name</t>
  </si>
  <si>
    <t>Surname</t>
  </si>
  <si>
    <t>NZ NP
 SL</t>
  </si>
  <si>
    <t>NZ SL 
Rank</t>
  </si>
  <si>
    <t>S</t>
  </si>
  <si>
    <t>NZ NP
 GS</t>
  </si>
  <si>
    <t>NZ GS 
Rank</t>
  </si>
  <si>
    <t>NZ NP
 SG</t>
  </si>
  <si>
    <t>NZ SG 
Rank</t>
  </si>
  <si>
    <t>Club</t>
  </si>
  <si>
    <t>Other Club/Training Provider</t>
  </si>
  <si>
    <t>YoB</t>
  </si>
  <si>
    <t>Cat</t>
  </si>
  <si>
    <t>M/
F</t>
  </si>
  <si>
    <t>Nationality</t>
  </si>
  <si>
    <t>Base List  
+50%</t>
  </si>
  <si>
    <t>AVERAGE of 
BEST 2</t>
  </si>
  <si>
    <t>BEST 1 
+ 20%</t>
  </si>
  <si>
    <t>Current
NP SL</t>
  </si>
  <si>
    <t>Gender</t>
  </si>
  <si>
    <t>Nation</t>
  </si>
  <si>
    <t>Team</t>
  </si>
  <si>
    <t>Last Name</t>
  </si>
  <si>
    <t>11.08.18 .1
Whakapapa  
GS</t>
  </si>
  <si>
    <t>11.08.18 .2
Whakapapa  
GS</t>
  </si>
  <si>
    <t>18.08.18 .1
Coronet Peak  
GS</t>
  </si>
  <si>
    <t>18.08.18 .2
Coronet Peak  
GS</t>
  </si>
  <si>
    <t>19.08.18 .1
Coronet Peak  
GS</t>
  </si>
  <si>
    <t>19.08.18 .2
Coronet Peak  
GS</t>
  </si>
  <si>
    <t>15.09.18 .1
Mt Hutt  
GS</t>
  </si>
  <si>
    <t>22.09.18 .1
Whakapapa  
GS</t>
  </si>
  <si>
    <t>22.09.18 .2
Whakapapa  
GS</t>
  </si>
  <si>
    <t>29.09.18 .1
Cardrona  
GS</t>
  </si>
  <si>
    <t>29.09.18 .2
Cardrona  
GS</t>
  </si>
  <si>
    <t>15.07.18 .1
Mt Hutt  
SL</t>
  </si>
  <si>
    <t>15.07.18 .2
Mt Hutt  
SL</t>
  </si>
  <si>
    <t>12.08.18 .1
Whakapapa  
SL</t>
  </si>
  <si>
    <t>12.08.18 .2
Whakapapa  
SL</t>
  </si>
  <si>
    <t>20.08.18 .1
Coronet Peak  
SL</t>
  </si>
  <si>
    <t>20.08.18 .2
Coronet Peak  
SL</t>
  </si>
  <si>
    <t>16.09.18 .1
Mt Hutt  
SL</t>
  </si>
  <si>
    <t>16.09.18 .2
Mt Hutt  
SL</t>
  </si>
  <si>
    <t>23.09.18 .1
Whakapapa  
SL</t>
  </si>
  <si>
    <t>27.09.18 .1
Cardrona  
SL</t>
  </si>
  <si>
    <t>27.09.18 .2
Cardrona  
SL</t>
  </si>
  <si>
    <t>2018 
NZ NP
 SL</t>
  </si>
  <si>
    <t>2018 
NZ NP
 GS</t>
  </si>
  <si>
    <t>2018 
NZ NP
 SG</t>
  </si>
  <si>
    <t>Maria</t>
  </si>
  <si>
    <t>Kan</t>
  </si>
  <si>
    <t>NSC Alpine Racing</t>
  </si>
  <si>
    <t>Female</t>
  </si>
  <si>
    <t>Alec</t>
  </si>
  <si>
    <t>Jackson</t>
  </si>
  <si>
    <t>The St Arnaud Ski Racing Foundation</t>
  </si>
  <si>
    <t>Elite Sport</t>
  </si>
  <si>
    <t>Male</t>
  </si>
  <si>
    <t>NZL</t>
  </si>
  <si>
    <t>Alexander</t>
  </si>
  <si>
    <t>Parr</t>
  </si>
  <si>
    <t>Ruapehu Snow Sports</t>
  </si>
  <si>
    <t>Alys</t>
  </si>
  <si>
    <t>Scott</t>
  </si>
  <si>
    <t>Mt Hutt Ski Club</t>
  </si>
  <si>
    <t>Amelia</t>
  </si>
  <si>
    <t>Young</t>
  </si>
  <si>
    <t>Amy</t>
  </si>
  <si>
    <t>Miller</t>
  </si>
  <si>
    <t>Angus</t>
  </si>
  <si>
    <t>Gower</t>
  </si>
  <si>
    <t>Stockman Sports</t>
  </si>
  <si>
    <t>Anna</t>
  </si>
  <si>
    <t>Hamilton</t>
  </si>
  <si>
    <t>Anton</t>
  </si>
  <si>
    <t>Simpson</t>
  </si>
  <si>
    <t>Ben</t>
  </si>
  <si>
    <t>Tapper</t>
  </si>
  <si>
    <t>Benjamin</t>
  </si>
  <si>
    <t>Pujol</t>
  </si>
  <si>
    <t>Wanaka Ski &amp; Snowsports Club</t>
  </si>
  <si>
    <t>Team TC</t>
  </si>
  <si>
    <t>Brooke</t>
  </si>
  <si>
    <t>Graham</t>
  </si>
  <si>
    <t>Chandler</t>
  </si>
  <si>
    <t>Cam</t>
  </si>
  <si>
    <t>Moverley</t>
  </si>
  <si>
    <t>Casper</t>
  </si>
  <si>
    <t>Rifkov</t>
  </si>
  <si>
    <t>Catalina</t>
  </si>
  <si>
    <t>Addis</t>
  </si>
  <si>
    <t>Cardrona Ski Team Alpine or HPC</t>
  </si>
  <si>
    <t>Cayla</t>
  </si>
  <si>
    <t>Cushard</t>
  </si>
  <si>
    <t>USA</t>
  </si>
  <si>
    <t>Dohyun</t>
  </si>
  <si>
    <t>Hur</t>
  </si>
  <si>
    <t>KOR</t>
  </si>
  <si>
    <t>DONGHEON</t>
  </si>
  <si>
    <t>WOO</t>
  </si>
  <si>
    <t>Emma</t>
  </si>
  <si>
    <t>Straka</t>
  </si>
  <si>
    <t>Evelyn</t>
  </si>
  <si>
    <t>Lark</t>
  </si>
  <si>
    <t>Finn</t>
  </si>
  <si>
    <t>Brown</t>
  </si>
  <si>
    <t>Queenstown Alpine Ski Club</t>
  </si>
  <si>
    <t>Queenstown Alpine Ski Team</t>
  </si>
  <si>
    <t>Holbrook</t>
  </si>
  <si>
    <t>Flynn</t>
  </si>
  <si>
    <t>O'Reilly</t>
  </si>
  <si>
    <t>Fred</t>
  </si>
  <si>
    <t>Freddie</t>
  </si>
  <si>
    <t>Forsythe</t>
  </si>
  <si>
    <t>George</t>
  </si>
  <si>
    <t>Crotty</t>
  </si>
  <si>
    <t>Wallace</t>
  </si>
  <si>
    <t>Georgia</t>
  </si>
  <si>
    <t>Thomson</t>
  </si>
  <si>
    <t>Gracie</t>
  </si>
  <si>
    <t>Seeto</t>
  </si>
  <si>
    <t>Gustav</t>
  </si>
  <si>
    <t>Legnavsky</t>
  </si>
  <si>
    <t>Hana</t>
  </si>
  <si>
    <t>Ehsankya</t>
  </si>
  <si>
    <t>Henri</t>
  </si>
  <si>
    <t>Fenn</t>
  </si>
  <si>
    <t>Henry</t>
  </si>
  <si>
    <t>Crawford</t>
  </si>
  <si>
    <t>Holly</t>
  </si>
  <si>
    <t>Skinner</t>
  </si>
  <si>
    <t>Twizel Snow Club</t>
  </si>
  <si>
    <t>Team Ohau</t>
  </si>
  <si>
    <t>Izak</t>
  </si>
  <si>
    <t>Derik-Westaway</t>
  </si>
  <si>
    <t>Team Hutt</t>
  </si>
  <si>
    <t>Izzie</t>
  </si>
  <si>
    <t>Pullen</t>
  </si>
  <si>
    <t>Jaime</t>
  </si>
  <si>
    <t>Francis</t>
  </si>
  <si>
    <t>Jemima</t>
  </si>
  <si>
    <t>Barr</t>
  </si>
  <si>
    <t>Jenna</t>
  </si>
  <si>
    <t>Evans</t>
  </si>
  <si>
    <t>Jesse</t>
  </si>
  <si>
    <t>Mutton</t>
  </si>
  <si>
    <t>Jessica</t>
  </si>
  <si>
    <t>Finnegan</t>
  </si>
  <si>
    <t>Johnny</t>
  </si>
  <si>
    <t>Williams</t>
  </si>
  <si>
    <t>GBR</t>
  </si>
  <si>
    <t>Jorja</t>
  </si>
  <si>
    <t>von-Pein</t>
  </si>
  <si>
    <t>Alpine Ski Racers NZ</t>
  </si>
  <si>
    <t>Joshua</t>
  </si>
  <si>
    <t>Adin</t>
  </si>
  <si>
    <t>WEI</t>
  </si>
  <si>
    <t>CHN</t>
  </si>
  <si>
    <t>Kaia</t>
  </si>
  <si>
    <t>Frazerhurst</t>
  </si>
  <si>
    <t>Lee</t>
  </si>
  <si>
    <t>Hetaraka-Deadman</t>
  </si>
  <si>
    <t>Louie</t>
  </si>
  <si>
    <t>Burtscher</t>
  </si>
  <si>
    <t>Roundhill Ski Team</t>
  </si>
  <si>
    <t>Lucan</t>
  </si>
  <si>
    <t>Botherway</t>
  </si>
  <si>
    <t>Lucy</t>
  </si>
  <si>
    <t>Nevill</t>
  </si>
  <si>
    <t>Luke</t>
  </si>
  <si>
    <t>Huml</t>
  </si>
  <si>
    <t>marcus</t>
  </si>
  <si>
    <t>wallace</t>
  </si>
  <si>
    <t>Matthew</t>
  </si>
  <si>
    <t>Patterson</t>
  </si>
  <si>
    <t>Mia</t>
  </si>
  <si>
    <t>Fraser</t>
  </si>
  <si>
    <t>Mikayla</t>
  </si>
  <si>
    <t>Smyth</t>
  </si>
  <si>
    <t>Noah</t>
  </si>
  <si>
    <t>Harto</t>
  </si>
  <si>
    <t>Olivia</t>
  </si>
  <si>
    <t>Key</t>
  </si>
  <si>
    <t>Clifton</t>
  </si>
  <si>
    <t>Poppy</t>
  </si>
  <si>
    <t>Main</t>
  </si>
  <si>
    <t>Romeo</t>
  </si>
  <si>
    <t>Monopoli</t>
  </si>
  <si>
    <t>Sakiko</t>
  </si>
  <si>
    <t>Saka</t>
  </si>
  <si>
    <t>Sam</t>
  </si>
  <si>
    <t>Edmondston</t>
  </si>
  <si>
    <t>Sammie</t>
  </si>
  <si>
    <t>Packer</t>
  </si>
  <si>
    <t>Seana</t>
  </si>
  <si>
    <t>Gray</t>
  </si>
  <si>
    <t>SEOYUN</t>
  </si>
  <si>
    <t>PARK</t>
  </si>
  <si>
    <t>Sydney</t>
  </si>
  <si>
    <t>Birtwhistle</t>
  </si>
  <si>
    <t>Thomas</t>
  </si>
  <si>
    <t>Benson</t>
  </si>
  <si>
    <t>McKendry</t>
  </si>
  <si>
    <t>Picton-Warlow</t>
  </si>
  <si>
    <t>Tigne</t>
  </si>
  <si>
    <t>Roberts</t>
  </si>
  <si>
    <t>Will</t>
  </si>
  <si>
    <t>YuHan</t>
  </si>
  <si>
    <t>JIA</t>
  </si>
  <si>
    <t>Aidan</t>
  </si>
  <si>
    <t>Wilkins</t>
  </si>
  <si>
    <t>Hawkes Bay Ski Club</t>
  </si>
  <si>
    <t>Ainsley</t>
  </si>
  <si>
    <t>Siemonek</t>
  </si>
  <si>
    <t>Albie</t>
  </si>
  <si>
    <t>O'Connell</t>
  </si>
  <si>
    <t>Alejandro</t>
  </si>
  <si>
    <t>Campana-Baya</t>
  </si>
  <si>
    <t>ESP</t>
  </si>
  <si>
    <t>Alexa</t>
  </si>
  <si>
    <t>Elliff</t>
  </si>
  <si>
    <t>Kidd</t>
  </si>
  <si>
    <t>Allie</t>
  </si>
  <si>
    <t>Johnstone</t>
  </si>
  <si>
    <t>Brawn</t>
  </si>
  <si>
    <t>Amelie</t>
  </si>
  <si>
    <t>Stow</t>
  </si>
  <si>
    <t>Annabel</t>
  </si>
  <si>
    <t>Hutchison</t>
  </si>
  <si>
    <t>Ariadna</t>
  </si>
  <si>
    <t>arthur</t>
  </si>
  <si>
    <t>bartlett</t>
  </si>
  <si>
    <t>Ambition Racing</t>
  </si>
  <si>
    <t>Ashleigh</t>
  </si>
  <si>
    <t>Richards</t>
  </si>
  <si>
    <t>Bella</t>
  </si>
  <si>
    <t>Browne</t>
  </si>
  <si>
    <t>Blewitt</t>
  </si>
  <si>
    <t>Bishop</t>
  </si>
  <si>
    <t>Charlie</t>
  </si>
  <si>
    <t>Chloe</t>
  </si>
  <si>
    <t>Keijzer</t>
  </si>
  <si>
    <t>CHUNJUNG</t>
  </si>
  <si>
    <t>Claire</t>
  </si>
  <si>
    <t>Rumzie</t>
  </si>
  <si>
    <t>Cole</t>
  </si>
  <si>
    <t>Taylor-Gallagher</t>
  </si>
  <si>
    <t>Edward</t>
  </si>
  <si>
    <t>Ella</t>
  </si>
  <si>
    <t>Weeks</t>
  </si>
  <si>
    <t>Speiser</t>
  </si>
  <si>
    <t>Hoseason</t>
  </si>
  <si>
    <t>Esther</t>
  </si>
  <si>
    <t>Vile</t>
  </si>
  <si>
    <t>Eva</t>
  </si>
  <si>
    <t>Evie</t>
  </si>
  <si>
    <t>Fanny</t>
  </si>
  <si>
    <t>Missillier</t>
  </si>
  <si>
    <t>FRA</t>
  </si>
  <si>
    <t>Francesca</t>
  </si>
  <si>
    <t>Reade</t>
  </si>
  <si>
    <t>GEONHWA</t>
  </si>
  <si>
    <t>RYU</t>
  </si>
  <si>
    <t>Hamish</t>
  </si>
  <si>
    <t>Watson</t>
  </si>
  <si>
    <t>Harrison</t>
  </si>
  <si>
    <t>Messenger</t>
  </si>
  <si>
    <t>Hufflett</t>
  </si>
  <si>
    <t>Graney</t>
  </si>
  <si>
    <t>Richardson</t>
  </si>
  <si>
    <t>Jack</t>
  </si>
  <si>
    <t>Harman</t>
  </si>
  <si>
    <t>Mitchell</t>
  </si>
  <si>
    <t>Jake</t>
  </si>
  <si>
    <t>James</t>
  </si>
  <si>
    <t>Lomax</t>
  </si>
  <si>
    <t>Stanfield</t>
  </si>
  <si>
    <t>Johnson</t>
  </si>
  <si>
    <t>Jini</t>
  </si>
  <si>
    <t>Joelie</t>
  </si>
  <si>
    <t>Jonathan</t>
  </si>
  <si>
    <t>Strongman</t>
  </si>
  <si>
    <t>Josh</t>
  </si>
  <si>
    <t>Olliver</t>
  </si>
  <si>
    <t>JUNHAK</t>
  </si>
  <si>
    <t>KIM</t>
  </si>
  <si>
    <t>Kaylan</t>
  </si>
  <si>
    <t>Huisman</t>
  </si>
  <si>
    <t>Keri</t>
  </si>
  <si>
    <t>Schiess</t>
  </si>
  <si>
    <t>Keri-Tara</t>
  </si>
  <si>
    <t>Baker</t>
  </si>
  <si>
    <t>Kim</t>
  </si>
  <si>
    <t>KWANU</t>
  </si>
  <si>
    <t>Libby</t>
  </si>
  <si>
    <t>Lilian</t>
  </si>
  <si>
    <t>Pye</t>
  </si>
  <si>
    <t>Lola</t>
  </si>
  <si>
    <t>Crump</t>
  </si>
  <si>
    <t>Lucas</t>
  </si>
  <si>
    <t>Pons-Morillo</t>
  </si>
  <si>
    <t>Quiroz-Frankland</t>
  </si>
  <si>
    <t>Lucia</t>
  </si>
  <si>
    <t>Lundon</t>
  </si>
  <si>
    <t>Mackenzie</t>
  </si>
  <si>
    <t>Frost</t>
  </si>
  <si>
    <t>Madeleine</t>
  </si>
  <si>
    <t>Maxim</t>
  </si>
  <si>
    <t>Agustdottir</t>
  </si>
  <si>
    <t>Matt</t>
  </si>
  <si>
    <t>Barclay</t>
  </si>
  <si>
    <t>Max</t>
  </si>
  <si>
    <t>McDonald</t>
  </si>
  <si>
    <t>Schubert</t>
  </si>
  <si>
    <t>Meg</t>
  </si>
  <si>
    <t>Megan</t>
  </si>
  <si>
    <t>Rollerson</t>
  </si>
  <si>
    <t>Michol</t>
  </si>
  <si>
    <t>Hinton</t>
  </si>
  <si>
    <t>Molly</t>
  </si>
  <si>
    <t>Masfen</t>
  </si>
  <si>
    <t>Ned</t>
  </si>
  <si>
    <t>Brougham</t>
  </si>
  <si>
    <t>Nicolai</t>
  </si>
  <si>
    <t>Foenander</t>
  </si>
  <si>
    <t>Oliver</t>
  </si>
  <si>
    <t>Camp</t>
  </si>
  <si>
    <t>Flight</t>
  </si>
  <si>
    <t>Ophelia</t>
  </si>
  <si>
    <t>Masfen-Yan</t>
  </si>
  <si>
    <t>Paige</t>
  </si>
  <si>
    <t>Causer</t>
  </si>
  <si>
    <t>Patrick</t>
  </si>
  <si>
    <t>Hartley</t>
  </si>
  <si>
    <t>Piet</t>
  </si>
  <si>
    <t>van Asch</t>
  </si>
  <si>
    <t>Roberta</t>
  </si>
  <si>
    <t>Gascu</t>
  </si>
  <si>
    <t>Giudici</t>
  </si>
  <si>
    <t>SÃ¡ra</t>
  </si>
  <si>
    <t>SvinkovÃ¡</t>
  </si>
  <si>
    <t>CZE</t>
  </si>
  <si>
    <t>Sabrina</t>
  </si>
  <si>
    <t>Roberge</t>
  </si>
  <si>
    <t>CAN</t>
  </si>
  <si>
    <t>Hadley</t>
  </si>
  <si>
    <t>Woods</t>
  </si>
  <si>
    <t>Samuel</t>
  </si>
  <si>
    <t>SANGHYUN</t>
  </si>
  <si>
    <t>JUNG</t>
  </si>
  <si>
    <t>Sara</t>
  </si>
  <si>
    <t>Svinkova</t>
  </si>
  <si>
    <t>Sean</t>
  </si>
  <si>
    <t>Obergawa</t>
  </si>
  <si>
    <t>Sebastian</t>
  </si>
  <si>
    <t>Batty</t>
  </si>
  <si>
    <t>ShangDong</t>
  </si>
  <si>
    <t>YUE</t>
  </si>
  <si>
    <t>Shiloh</t>
  </si>
  <si>
    <t>Teen</t>
  </si>
  <si>
    <t>Shona</t>
  </si>
  <si>
    <t>Flake</t>
  </si>
  <si>
    <t>SIHYUN</t>
  </si>
  <si>
    <t>Sonya</t>
  </si>
  <si>
    <t>Sunder</t>
  </si>
  <si>
    <t>Sophia</t>
  </si>
  <si>
    <t>Ullrich</t>
  </si>
  <si>
    <t>Sophie</t>
  </si>
  <si>
    <t>Coller</t>
  </si>
  <si>
    <t>Sui</t>
  </si>
  <si>
    <t>Brooking</t>
  </si>
  <si>
    <t>TaiZe</t>
  </si>
  <si>
    <t>YU</t>
  </si>
  <si>
    <t>Tayla</t>
  </si>
  <si>
    <t>Goff</t>
  </si>
  <si>
    <t>Tess</t>
  </si>
  <si>
    <t>Porter</t>
  </si>
  <si>
    <t>Tom</t>
  </si>
  <si>
    <t>Hope</t>
  </si>
  <si>
    <t>Smith</t>
  </si>
  <si>
    <t>Valentino</t>
  </si>
  <si>
    <t>William</t>
  </si>
  <si>
    <t>Cotter</t>
  </si>
  <si>
    <t>NSS Race Academy</t>
  </si>
  <si>
    <t>YOUNGHA</t>
  </si>
  <si>
    <t>Zac</t>
  </si>
  <si>
    <t>Bonnici</t>
  </si>
  <si>
    <t>Zara</t>
  </si>
  <si>
    <t>Coberger-Taite</t>
  </si>
  <si>
    <t>Abigail</t>
  </si>
  <si>
    <t>Larrabee</t>
  </si>
  <si>
    <t>Alexandra</t>
  </si>
  <si>
    <t>French</t>
  </si>
  <si>
    <t>Amber</t>
  </si>
  <si>
    <t>Gallagher</t>
  </si>
  <si>
    <t>Anastasia</t>
  </si>
  <si>
    <t>Seator-Braun</t>
  </si>
  <si>
    <t>Angela</t>
  </si>
  <si>
    <t>Elder</t>
  </si>
  <si>
    <t>Ferrar</t>
  </si>
  <si>
    <t>Annmarie</t>
  </si>
  <si>
    <t>Lynch</t>
  </si>
  <si>
    <t>IRE</t>
  </si>
  <si>
    <t>Asa</t>
  </si>
  <si>
    <t>PHI</t>
  </si>
  <si>
    <t>McCutcheon</t>
  </si>
  <si>
    <t>Blake</t>
  </si>
  <si>
    <t>Bruno</t>
  </si>
  <si>
    <t>Amon-Franceschi</t>
  </si>
  <si>
    <t>Calder</t>
  </si>
  <si>
    <t>Bain</t>
  </si>
  <si>
    <t>Campbell</t>
  </si>
  <si>
    <t>Benseman</t>
  </si>
  <si>
    <t>Charlotte</t>
  </si>
  <si>
    <t>Clarke</t>
  </si>
  <si>
    <t>Elle</t>
  </si>
  <si>
    <t>Murphy</t>
  </si>
  <si>
    <t>Ellie</t>
  </si>
  <si>
    <t>Boekholt</t>
  </si>
  <si>
    <t>Filippo</t>
  </si>
  <si>
    <t>Sandulli</t>
  </si>
  <si>
    <t>ITA</t>
  </si>
  <si>
    <t>Fynn</t>
  </si>
  <si>
    <t>Powell</t>
  </si>
  <si>
    <t>Georgie</t>
  </si>
  <si>
    <t>Sullivan</t>
  </si>
  <si>
    <t>Gibson</t>
  </si>
  <si>
    <t>Grace</t>
  </si>
  <si>
    <t>Haley</t>
  </si>
  <si>
    <t>Castner</t>
  </si>
  <si>
    <t>HAN</t>
  </si>
  <si>
    <t>CHIN</t>
  </si>
  <si>
    <t>Mcelroy</t>
  </si>
  <si>
    <t>Bennett</t>
  </si>
  <si>
    <t>Jay</t>
  </si>
  <si>
    <t>Sherlock</t>
  </si>
  <si>
    <t>Jillian</t>
  </si>
  <si>
    <t>JIMIN</t>
  </si>
  <si>
    <t>LEE</t>
  </si>
  <si>
    <t>JINSEUL</t>
  </si>
  <si>
    <t>Katie</t>
  </si>
  <si>
    <t>Keir</t>
  </si>
  <si>
    <t>Lachlan</t>
  </si>
  <si>
    <t>Lauren</t>
  </si>
  <si>
    <t>Liam</t>
  </si>
  <si>
    <t>Mottram</t>
  </si>
  <si>
    <t>Liberty</t>
  </si>
  <si>
    <t>Lily</t>
  </si>
  <si>
    <t>Livvie</t>
  </si>
  <si>
    <t>Thompson</t>
  </si>
  <si>
    <t>Lucie</t>
  </si>
  <si>
    <t>Harkess</t>
  </si>
  <si>
    <t>Madasyn</t>
  </si>
  <si>
    <t>Mueller</t>
  </si>
  <si>
    <t>Maggi</t>
  </si>
  <si>
    <t>TAI</t>
  </si>
  <si>
    <t>Mariachiara</t>
  </si>
  <si>
    <t>Maris</t>
  </si>
  <si>
    <t>Toalson</t>
  </si>
  <si>
    <t>Dean</t>
  </si>
  <si>
    <t>Pini</t>
  </si>
  <si>
    <t>Meghan</t>
  </si>
  <si>
    <t>Hood</t>
  </si>
  <si>
    <t>Stewart</t>
  </si>
  <si>
    <t>Milly</t>
  </si>
  <si>
    <t>Tooman</t>
  </si>
  <si>
    <t>MINHYEONG</t>
  </si>
  <si>
    <t>Nathaniel</t>
  </si>
  <si>
    <t>Nico</t>
  </si>
  <si>
    <t>Tamis</t>
  </si>
  <si>
    <t>Nikau</t>
  </si>
  <si>
    <t>Whetu</t>
  </si>
  <si>
    <t>Sanderson</t>
  </si>
  <si>
    <t>Rayna</t>
  </si>
  <si>
    <t>River</t>
  </si>
  <si>
    <t>Rory</t>
  </si>
  <si>
    <t>Greer</t>
  </si>
  <si>
    <t>SEUNGJAE</t>
  </si>
  <si>
    <t>AN</t>
  </si>
  <si>
    <t>Trpisovska</t>
  </si>
  <si>
    <t>Carpenter</t>
  </si>
  <si>
    <t>Gillard</t>
  </si>
  <si>
    <t>Tumai</t>
  </si>
  <si>
    <t>Cassidy</t>
  </si>
  <si>
    <t>Analeigh</t>
  </si>
  <si>
    <t>Darcey</t>
  </si>
  <si>
    <t>McNaught</t>
  </si>
  <si>
    <t>Joseph</t>
  </si>
  <si>
    <t>Farnsworth</t>
  </si>
  <si>
    <t>Nicole</t>
  </si>
  <si>
    <t>Postlewaight</t>
  </si>
  <si>
    <t>David</t>
  </si>
  <si>
    <t>Sen</t>
  </si>
  <si>
    <t>Graeme</t>
  </si>
  <si>
    <t>Janet</t>
  </si>
  <si>
    <t>#</t>
  </si>
  <si>
    <t>Name</t>
  </si>
  <si>
    <t>Coach</t>
  </si>
  <si>
    <t xml:space="preserve"> SL</t>
  </si>
  <si>
    <t xml:space="preserve"> GS</t>
  </si>
  <si>
    <t xml:space="preserve"> SG</t>
  </si>
  <si>
    <t>F</t>
  </si>
  <si>
    <t>WSSC</t>
  </si>
  <si>
    <t>Cardrona Ski Team Alpine</t>
  </si>
  <si>
    <t>M</t>
  </si>
  <si>
    <t>NSC</t>
  </si>
  <si>
    <t>Morgan</t>
  </si>
  <si>
    <t>Antone</t>
  </si>
  <si>
    <t>Kieran</t>
  </si>
  <si>
    <t>Bargery</t>
  </si>
  <si>
    <t>Adam</t>
  </si>
  <si>
    <t>Barwood</t>
  </si>
  <si>
    <t>Coberger Academy</t>
  </si>
  <si>
    <t>RSS</t>
  </si>
  <si>
    <t>QAST</t>
  </si>
  <si>
    <t>MHSC</t>
  </si>
  <si>
    <t>Stella</t>
  </si>
  <si>
    <t>Brewis</t>
  </si>
  <si>
    <t>ASR</t>
  </si>
  <si>
    <t>Michael</t>
  </si>
  <si>
    <t>Bushell</t>
  </si>
  <si>
    <t>Clio</t>
  </si>
  <si>
    <t>Callinan</t>
  </si>
  <si>
    <t>Phoebe</t>
  </si>
  <si>
    <t>Carmine</t>
  </si>
  <si>
    <t>Cashmore</t>
  </si>
  <si>
    <t>Cosette</t>
  </si>
  <si>
    <t>Charron</t>
  </si>
  <si>
    <t>Isabella</t>
  </si>
  <si>
    <t>Connolly</t>
  </si>
  <si>
    <t>Colbey</t>
  </si>
  <si>
    <t>Derwin</t>
  </si>
  <si>
    <t>Charles</t>
  </si>
  <si>
    <t>Dundon</t>
  </si>
  <si>
    <t>Andre</t>
  </si>
  <si>
    <t>England</t>
  </si>
  <si>
    <t>Samson</t>
  </si>
  <si>
    <t>Ruby</t>
  </si>
  <si>
    <t>Fullerton</t>
  </si>
  <si>
    <t>SASRF</t>
  </si>
  <si>
    <t>Gianni</t>
  </si>
  <si>
    <t>Adrian</t>
  </si>
  <si>
    <t>Good</t>
  </si>
  <si>
    <t>Eliza</t>
  </si>
  <si>
    <t>Grigg</t>
  </si>
  <si>
    <t>Tarn</t>
  </si>
  <si>
    <t>Hoyle</t>
  </si>
  <si>
    <t>Alex</t>
  </si>
  <si>
    <t>Hull</t>
  </si>
  <si>
    <t>Yuhan</t>
  </si>
  <si>
    <t>Jia</t>
  </si>
  <si>
    <t>Kuegler</t>
  </si>
  <si>
    <t>Lyne</t>
  </si>
  <si>
    <t>Fergus</t>
  </si>
  <si>
    <t>Matthews</t>
  </si>
  <si>
    <t>Mcdonald</t>
  </si>
  <si>
    <t>Eden</t>
  </si>
  <si>
    <t>Mckay</t>
  </si>
  <si>
    <t>Chris</t>
  </si>
  <si>
    <t>Ryosuke</t>
  </si>
  <si>
    <t>Miyagi</t>
  </si>
  <si>
    <t>JPN</t>
  </si>
  <si>
    <t>Eileen</t>
  </si>
  <si>
    <t>Moon</t>
  </si>
  <si>
    <t>Hugo</t>
  </si>
  <si>
    <t>Morganti</t>
  </si>
  <si>
    <t>Eli</t>
  </si>
  <si>
    <t>Padoan</t>
  </si>
  <si>
    <t>Chaebyn</t>
  </si>
  <si>
    <t>Park</t>
  </si>
  <si>
    <t>Zoã«</t>
  </si>
  <si>
    <t>Pettit</t>
  </si>
  <si>
    <t>Hannah</t>
  </si>
  <si>
    <t>Piper</t>
  </si>
  <si>
    <t>Pratt</t>
  </si>
  <si>
    <t>Schoeni</t>
  </si>
  <si>
    <t>Coco</t>
  </si>
  <si>
    <t>Shale</t>
  </si>
  <si>
    <t>Simson</t>
  </si>
  <si>
    <t>Tessa</t>
  </si>
  <si>
    <t>Ethan</t>
  </si>
  <si>
    <t>Stilwell</t>
  </si>
  <si>
    <t>Hirokazu</t>
  </si>
  <si>
    <t>Taguchi</t>
  </si>
  <si>
    <t>Bonny</t>
  </si>
  <si>
    <t>Teat</t>
  </si>
  <si>
    <t>Nate</t>
  </si>
  <si>
    <t>Todd</t>
  </si>
  <si>
    <t>Von-Pein</t>
  </si>
  <si>
    <t>Christopher</t>
  </si>
  <si>
    <t>Wei</t>
  </si>
  <si>
    <t>HBSC</t>
  </si>
  <si>
    <t>Larry</t>
  </si>
  <si>
    <t>Cherie</t>
  </si>
  <si>
    <t>Taize</t>
  </si>
  <si>
    <t>Yu</t>
  </si>
  <si>
    <t>Shangdong</t>
  </si>
  <si>
    <t>Yue</t>
  </si>
  <si>
    <t>NSC ALP</t>
  </si>
  <si>
    <t>John</t>
  </si>
  <si>
    <t>Appel</t>
  </si>
  <si>
    <t>CA</t>
  </si>
  <si>
    <t>Tai</t>
  </si>
  <si>
    <t>Juneau</t>
  </si>
  <si>
    <t>Piera</t>
  </si>
  <si>
    <t>Hudson</t>
  </si>
  <si>
    <t>CAST</t>
  </si>
  <si>
    <t>Andrews</t>
  </si>
  <si>
    <t>Garrick</t>
  </si>
  <si>
    <t>SS</t>
  </si>
  <si>
    <t>TH</t>
  </si>
  <si>
    <t>ASRNZ</t>
  </si>
  <si>
    <t>Alice</t>
  </si>
  <si>
    <t>Robinson</t>
  </si>
  <si>
    <t>ES</t>
  </si>
  <si>
    <t>TSC</t>
  </si>
  <si>
    <t>TO</t>
  </si>
  <si>
    <t>Bridget</t>
  </si>
  <si>
    <t>Speed</t>
  </si>
  <si>
    <t>Seungbin</t>
  </si>
  <si>
    <t>Song</t>
  </si>
  <si>
    <t>Cameron</t>
  </si>
  <si>
    <t>Marshall</t>
  </si>
  <si>
    <t>Slucky</t>
  </si>
  <si>
    <t>Hugo Hyungjoo</t>
  </si>
  <si>
    <t>Emily</t>
  </si>
  <si>
    <t>Waters</t>
  </si>
  <si>
    <t>Kate</t>
  </si>
  <si>
    <t>Southwick</t>
  </si>
  <si>
    <t>Arabella</t>
  </si>
  <si>
    <t>Spencer</t>
  </si>
  <si>
    <t>TTC</t>
  </si>
  <si>
    <t>Renner</t>
  </si>
  <si>
    <t>Jones</t>
  </si>
  <si>
    <t>Yaya</t>
  </si>
  <si>
    <t>Ryan</t>
  </si>
  <si>
    <t>AUS</t>
  </si>
  <si>
    <t>Clementine</t>
  </si>
  <si>
    <t>Mannes</t>
  </si>
  <si>
    <t>BEL</t>
  </si>
  <si>
    <t>Claire Subin</t>
  </si>
  <si>
    <t>Donggeun</t>
  </si>
  <si>
    <t>Ji</t>
  </si>
  <si>
    <t>Seungwoo</t>
  </si>
  <si>
    <t>Eum</t>
  </si>
  <si>
    <t>Batchelor</t>
  </si>
  <si>
    <t>Douglas</t>
  </si>
  <si>
    <t>Siena</t>
  </si>
  <si>
    <t>Beeghly</t>
  </si>
  <si>
    <t>RHST</t>
  </si>
  <si>
    <t>Meldrum</t>
  </si>
  <si>
    <t>Hemi</t>
  </si>
  <si>
    <t>Meikle</t>
  </si>
  <si>
    <t>Hojun</t>
  </si>
  <si>
    <t>Myunggeun</t>
  </si>
  <si>
    <t>Seungyeon</t>
  </si>
  <si>
    <t>Chung</t>
  </si>
  <si>
    <t>Sacha</t>
  </si>
  <si>
    <t>Sebby</t>
  </si>
  <si>
    <t>Barnes</t>
  </si>
  <si>
    <t>Camden</t>
  </si>
  <si>
    <t>Kendra</t>
  </si>
  <si>
    <t>Parsonage</t>
  </si>
  <si>
    <t>Nissa</t>
  </si>
  <si>
    <t>Hageman</t>
  </si>
  <si>
    <t>Ormond</t>
  </si>
  <si>
    <t>Dawson</t>
  </si>
  <si>
    <t>Reese</t>
  </si>
  <si>
    <t>Minnell</t>
  </si>
  <si>
    <t>Claudia</t>
  </si>
  <si>
    <t>Harriet</t>
  </si>
  <si>
    <t>Ollie</t>
  </si>
  <si>
    <t>Jenkins Jablonski</t>
  </si>
  <si>
    <t>Bowden</t>
  </si>
  <si>
    <t>Christian</t>
  </si>
  <si>
    <t>St Clair Harcrow-Brown</t>
  </si>
  <si>
    <t>Harry</t>
  </si>
  <si>
    <t>Kobe</t>
  </si>
  <si>
    <t>Purchase</t>
  </si>
  <si>
    <t>Dominic</t>
  </si>
  <si>
    <t>Schneideman</t>
  </si>
  <si>
    <t>Te Atarau</t>
  </si>
  <si>
    <t>U14</t>
  </si>
  <si>
    <t>U16</t>
  </si>
  <si>
    <t>U19</t>
  </si>
  <si>
    <t>U21</t>
  </si>
  <si>
    <t>Chunjung</t>
  </si>
  <si>
    <t>Geonhwa</t>
  </si>
  <si>
    <t>Kwanu</t>
  </si>
  <si>
    <t>Sanghyun</t>
  </si>
  <si>
    <t>Sihyun</t>
  </si>
  <si>
    <t>Sean Seungjoo</t>
  </si>
  <si>
    <t>Yoonjae</t>
  </si>
  <si>
    <t>Sunjae</t>
  </si>
  <si>
    <t>Helã©Na</t>
  </si>
  <si>
    <t>Ryu</t>
  </si>
  <si>
    <t>Jung</t>
  </si>
  <si>
    <t>Mckendry</t>
  </si>
  <si>
    <t>Oh</t>
  </si>
  <si>
    <t>Mclean</t>
  </si>
  <si>
    <t>BASE
SL</t>
  </si>
  <si>
    <t>Mt</t>
  </si>
  <si>
    <t>Hutt</t>
  </si>
  <si>
    <t>National</t>
  </si>
  <si>
    <t>Points</t>
  </si>
  <si>
    <t>-</t>
  </si>
  <si>
    <t>Early</t>
  </si>
  <si>
    <t>Bird</t>
  </si>
  <si>
    <t>Race</t>
  </si>
  <si>
    <t>Slalom</t>
  </si>
  <si>
    <t>Official</t>
  </si>
  <si>
    <t>ranking</t>
  </si>
  <si>
    <t>Rank</t>
  </si>
  <si>
    <t>Bib.</t>
  </si>
  <si>
    <t>Code</t>
  </si>
  <si>
    <t>Year</t>
  </si>
  <si>
    <t>Time</t>
  </si>
  <si>
    <t>Gap</t>
  </si>
  <si>
    <t>JACKSON</t>
  </si>
  <si>
    <t>HARMAN</t>
  </si>
  <si>
    <t>FLIGHT</t>
  </si>
  <si>
    <t>KEIJZER</t>
  </si>
  <si>
    <t>BOEKHOLT</t>
  </si>
  <si>
    <t>SCOTT</t>
  </si>
  <si>
    <t>HINTON</t>
  </si>
  <si>
    <t>FULLERTON</t>
  </si>
  <si>
    <t>TEEN</t>
  </si>
  <si>
    <t>TAPPER</t>
  </si>
  <si>
    <t>O'REILLY</t>
  </si>
  <si>
    <t>HOLBROOK</t>
  </si>
  <si>
    <t>RICHARDSON</t>
  </si>
  <si>
    <t>ANTONE</t>
  </si>
  <si>
    <t>MORGANTI</t>
  </si>
  <si>
    <t>BRAWN</t>
  </si>
  <si>
    <t>BASE
GS</t>
  </si>
  <si>
    <t>BASE
SG</t>
  </si>
  <si>
    <t>Burling</t>
  </si>
  <si>
    <t>Spice</t>
  </si>
  <si>
    <t>Stock</t>
  </si>
  <si>
    <t>Soane</t>
  </si>
  <si>
    <t>Jack Alexander</t>
  </si>
  <si>
    <t>McLellan</t>
  </si>
  <si>
    <t>Daines</t>
  </si>
  <si>
    <t>Maddison</t>
  </si>
  <si>
    <t>Kyra</t>
  </si>
  <si>
    <t>Wheatley</t>
  </si>
  <si>
    <t>Alexandria</t>
  </si>
  <si>
    <t>Pulver</t>
  </si>
  <si>
    <t>Archer</t>
  </si>
  <si>
    <t>Nuha</t>
  </si>
  <si>
    <t>Machhiwalla</t>
  </si>
  <si>
    <t>Elliot</t>
  </si>
  <si>
    <t>Nodin</t>
  </si>
  <si>
    <t>Binley Ewing</t>
  </si>
  <si>
    <t>Deavyn</t>
  </si>
  <si>
    <t>Parchewsky</t>
  </si>
  <si>
    <t>Chiara</t>
  </si>
  <si>
    <t>Harris</t>
  </si>
  <si>
    <t>Fu</t>
  </si>
  <si>
    <t>Yuting</t>
  </si>
  <si>
    <t>Luo</t>
  </si>
  <si>
    <t>Shunqi</t>
  </si>
  <si>
    <t>Juhan</t>
  </si>
  <si>
    <t>maria nikoleta</t>
  </si>
  <si>
    <t>GRE</t>
  </si>
  <si>
    <t>Elise</t>
  </si>
  <si>
    <t>d'Arbois de Jubainville</t>
  </si>
  <si>
    <t>Huband</t>
  </si>
  <si>
    <t>Zoe</t>
  </si>
  <si>
    <t>Cody</t>
  </si>
  <si>
    <t>Bruce</t>
  </si>
  <si>
    <t>Benji</t>
  </si>
  <si>
    <t>Maria Nikoleta</t>
  </si>
  <si>
    <t>Kaltsogianni</t>
  </si>
  <si>
    <t>Gender: Women / Category: U14</t>
  </si>
  <si>
    <t>SMYTH</t>
  </si>
  <si>
    <t>Cardrona Alpine Ski Team or HP</t>
  </si>
  <si>
    <t>PARCHEWSKY</t>
  </si>
  <si>
    <t>International Racer</t>
  </si>
  <si>
    <t>CUSHARD</t>
  </si>
  <si>
    <t>BEEGHLY</t>
  </si>
  <si>
    <t>SAKA</t>
  </si>
  <si>
    <t>The St Arnaud Ski Racing Found</t>
  </si>
  <si>
    <t>FINNEGAN</t>
  </si>
  <si>
    <t>YUTING</t>
  </si>
  <si>
    <t>DAINES</t>
  </si>
  <si>
    <t>PULVER</t>
  </si>
  <si>
    <t>Gender: Women / Category: U16</t>
  </si>
  <si>
    <t>WHEATLEY</t>
  </si>
  <si>
    <t>MACHHIWALLA</t>
  </si>
  <si>
    <t>SPEISER</t>
  </si>
  <si>
    <t>HUML</t>
  </si>
  <si>
    <t>KALTSOGIANNI</t>
  </si>
  <si>
    <t>VILE</t>
  </si>
  <si>
    <t>PORTER</t>
  </si>
  <si>
    <t>JOHNSON</t>
  </si>
  <si>
    <t>BROWN</t>
  </si>
  <si>
    <t>MASFEN</t>
  </si>
  <si>
    <t>ULLRICH</t>
  </si>
  <si>
    <t>SUNDER</t>
  </si>
  <si>
    <t>WALLACE</t>
  </si>
  <si>
    <t>SHUNQI</t>
  </si>
  <si>
    <t>Gender: Women / Category: U19</t>
  </si>
  <si>
    <t>SIMSON</t>
  </si>
  <si>
    <t>Gender: Men / Category: U14</t>
  </si>
  <si>
    <t>MUTTON</t>
  </si>
  <si>
    <t>PACKER</t>
  </si>
  <si>
    <t>PICTON-WARLOW</t>
  </si>
  <si>
    <t>CRAWFORD</t>
  </si>
  <si>
    <t>PADOAN</t>
  </si>
  <si>
    <t>TAGUCHI</t>
  </si>
  <si>
    <t>Gender: Men / Category: U16</t>
  </si>
  <si>
    <t>HADLEY</t>
  </si>
  <si>
    <t>BINLEY EWING</t>
  </si>
  <si>
    <t>MESSENGER</t>
  </si>
  <si>
    <t>WOODS</t>
  </si>
  <si>
    <t>BLEWITT</t>
  </si>
  <si>
    <t>CAMP</t>
  </si>
  <si>
    <t>Not classified</t>
  </si>
  <si>
    <t>Did Not Start (3)</t>
  </si>
  <si>
    <t>HUTCHISON</t>
  </si>
  <si>
    <t>PURCHASE</t>
  </si>
  <si>
    <t>BOTHERWAY</t>
  </si>
  <si>
    <t>Did Not Finish (16)</t>
  </si>
  <si>
    <t>HARRIS</t>
  </si>
  <si>
    <t>STOW</t>
  </si>
  <si>
    <t>FRANCIS</t>
  </si>
  <si>
    <t>SCHÃ¶NI</t>
  </si>
  <si>
    <t>GIANNI</t>
  </si>
  <si>
    <t>FENN</t>
  </si>
  <si>
    <t>O'CONNELL</t>
  </si>
  <si>
    <t>HOPE</t>
  </si>
  <si>
    <t>MITCHELL</t>
  </si>
  <si>
    <t>ARCHER</t>
  </si>
  <si>
    <t>Disqualified (9)</t>
  </si>
  <si>
    <t>KEY</t>
  </si>
  <si>
    <t>Gate 6</t>
  </si>
  <si>
    <t>JUHAN</t>
  </si>
  <si>
    <t>Gate 32</t>
  </si>
  <si>
    <t>FROST</t>
  </si>
  <si>
    <t>Gate 18</t>
  </si>
  <si>
    <t>Gate 33</t>
  </si>
  <si>
    <t>SIMPSON</t>
  </si>
  <si>
    <t>MEIKLE</t>
  </si>
  <si>
    <t>Gate 19</t>
  </si>
  <si>
    <t>SEETO</t>
  </si>
  <si>
    <t>Gate 31</t>
  </si>
  <si>
    <t>STANFIELD</t>
  </si>
  <si>
    <t>HUFFLETT</t>
  </si>
  <si>
    <t>(DNS: Did Not Start, DNF: Did Not Finish, DSQ: Disqualified, NPS: Not Permitted to Start)</t>
  </si>
  <si>
    <t>WILKINS</t>
  </si>
  <si>
    <t>Did Not Finish (6)</t>
  </si>
  <si>
    <t>Disqualified (3)</t>
  </si>
  <si>
    <t>Gate 30</t>
  </si>
  <si>
    <t>MANNES</t>
  </si>
  <si>
    <t>ADDIS</t>
  </si>
  <si>
    <t>SMITH</t>
  </si>
  <si>
    <t>isabella</t>
  </si>
  <si>
    <t>Did Not Start (1)</t>
  </si>
  <si>
    <t>LYNE</t>
  </si>
  <si>
    <t>Did Not Finish (10)</t>
  </si>
  <si>
    <t>Disqualified (2)</t>
  </si>
  <si>
    <t>Gate 26</t>
  </si>
  <si>
    <t>Gate 16</t>
  </si>
  <si>
    <t>Did Not Finish (3)</t>
  </si>
  <si>
    <t>Disqualified (1)</t>
  </si>
  <si>
    <t>Gate 5</t>
  </si>
  <si>
    <t>Did Not Finish (12)</t>
  </si>
  <si>
    <t>Gate 17</t>
  </si>
  <si>
    <t>SIENA</t>
  </si>
  <si>
    <t>CAYLA</t>
  </si>
  <si>
    <t>MIKAYLA</t>
  </si>
  <si>
    <t>OLIVIA</t>
  </si>
  <si>
    <t>DEAVYN</t>
  </si>
  <si>
    <t>ALYS</t>
  </si>
  <si>
    <t>RUBY</t>
  </si>
  <si>
    <t>JESSICA</t>
  </si>
  <si>
    <t>SAKIKO</t>
  </si>
  <si>
    <t>CHIARA</t>
  </si>
  <si>
    <t>ALEXANDRIA</t>
  </si>
  <si>
    <t>CLEMENTINE</t>
  </si>
  <si>
    <t>JAIME</t>
  </si>
  <si>
    <t>CATALINA</t>
  </si>
  <si>
    <t>MADDISON</t>
  </si>
  <si>
    <t>FU</t>
  </si>
  <si>
    <t>BROOKE</t>
  </si>
  <si>
    <t>NISSA</t>
  </si>
  <si>
    <t>TESSA</t>
  </si>
  <si>
    <t>KYRA</t>
  </si>
  <si>
    <t>ZOE</t>
  </si>
  <si>
    <t>NUHA</t>
  </si>
  <si>
    <t>MICHOL</t>
  </si>
  <si>
    <t>ESTHER</t>
  </si>
  <si>
    <t>MACKENZIE</t>
  </si>
  <si>
    <t>EVIE</t>
  </si>
  <si>
    <t>CHARLIE</t>
  </si>
  <si>
    <t>CHLOE</t>
  </si>
  <si>
    <t>TESS</t>
  </si>
  <si>
    <t>SOPHIA</t>
  </si>
  <si>
    <t>JENNA</t>
  </si>
  <si>
    <t>MEG</t>
  </si>
  <si>
    <t>MOLLY</t>
  </si>
  <si>
    <t>MARIA NIKOLETA</t>
  </si>
  <si>
    <t>SONYA</t>
  </si>
  <si>
    <t>AMELIE</t>
  </si>
  <si>
    <t>LUO</t>
  </si>
  <si>
    <t>ANNABEL</t>
  </si>
  <si>
    <t>ELLA</t>
  </si>
  <si>
    <t>Schã¶ni</t>
  </si>
  <si>
    <t>ISABELLA</t>
  </si>
  <si>
    <t>GEORGIE</t>
  </si>
  <si>
    <t>SAMMIE</t>
  </si>
  <si>
    <t>JESSE</t>
  </si>
  <si>
    <t>SEBASTIAN</t>
  </si>
  <si>
    <t>THOMAS</t>
  </si>
  <si>
    <t>FINN</t>
  </si>
  <si>
    <t>HARRY</t>
  </si>
  <si>
    <t>ELI</t>
  </si>
  <si>
    <t>HEMI</t>
  </si>
  <si>
    <t>HENRI</t>
  </si>
  <si>
    <t>DOMINIC</t>
  </si>
  <si>
    <t>HIROKAZU</t>
  </si>
  <si>
    <t>HENRY</t>
  </si>
  <si>
    <t>JAMES</t>
  </si>
  <si>
    <t>HARRISON</t>
  </si>
  <si>
    <t>SAM</t>
  </si>
  <si>
    <t>ALBIE</t>
  </si>
  <si>
    <t>O'connell</t>
  </si>
  <si>
    <t>BEN</t>
  </si>
  <si>
    <t>AIDAN</t>
  </si>
  <si>
    <t>CAMPBELL</t>
  </si>
  <si>
    <t>TOM</t>
  </si>
  <si>
    <t>OLIVER</t>
  </si>
  <si>
    <t>JACK</t>
  </si>
  <si>
    <t>SAMUEL</t>
  </si>
  <si>
    <t>Did Not Finish (7)</t>
  </si>
  <si>
    <t>WILL</t>
  </si>
  <si>
    <t>ALEC</t>
  </si>
  <si>
    <t>ANTON</t>
  </si>
  <si>
    <t>KOBE</t>
  </si>
  <si>
    <t>LUKE</t>
  </si>
  <si>
    <t>Whakapapa</t>
  </si>
  <si>
    <t>Waimarino</t>
  </si>
  <si>
    <t>Trophy</t>
  </si>
  <si>
    <t>Mens</t>
  </si>
  <si>
    <t>Giant</t>
  </si>
  <si>
    <t>Category</t>
  </si>
  <si>
    <t>McLean</t>
  </si>
  <si>
    <t>00:51,45</t>
  </si>
  <si>
    <t>00:51,73</t>
  </si>
  <si>
    <t>00:54,10</t>
  </si>
  <si>
    <t>00:55,10</t>
  </si>
  <si>
    <t>00:56,43</t>
  </si>
  <si>
    <t>00:56,76</t>
  </si>
  <si>
    <t>00:57,07</t>
  </si>
  <si>
    <t>00:57,73</t>
  </si>
  <si>
    <t>00:59,80</t>
  </si>
  <si>
    <t>01:00,89</t>
  </si>
  <si>
    <t>00:46,48</t>
  </si>
  <si>
    <t>00:56,39</t>
  </si>
  <si>
    <t>00:09,91</t>
  </si>
  <si>
    <t>00:56,74</t>
  </si>
  <si>
    <t>00:10,26</t>
  </si>
  <si>
    <t>00:58,25</t>
  </si>
  <si>
    <t>00:11,77</t>
  </si>
  <si>
    <t>00:48,57</t>
  </si>
  <si>
    <t>00:48,97</t>
  </si>
  <si>
    <t>00:51,49</t>
  </si>
  <si>
    <t>00:51,96</t>
  </si>
  <si>
    <t>00:52,29</t>
  </si>
  <si>
    <t>00:52,80</t>
  </si>
  <si>
    <t>01:00,76</t>
  </si>
  <si>
    <t>Van</t>
  </si>
  <si>
    <t>Rooyen</t>
  </si>
  <si>
    <t>Bradley</t>
  </si>
  <si>
    <t>01:13,71</t>
  </si>
  <si>
    <t>Ladies</t>
  </si>
  <si>
    <t>00:47,82</t>
  </si>
  <si>
    <t>00:51,23</t>
  </si>
  <si>
    <t>00:03,41</t>
  </si>
  <si>
    <t>00:51,24</t>
  </si>
  <si>
    <t>00:03,42</t>
  </si>
  <si>
    <t>00:51,26</t>
  </si>
  <si>
    <t>00:03,44</t>
  </si>
  <si>
    <t>00:51,36</t>
  </si>
  <si>
    <t>00:03,54</t>
  </si>
  <si>
    <t>00:51,37</t>
  </si>
  <si>
    <t>00:03,55</t>
  </si>
  <si>
    <t>00:51,50</t>
  </si>
  <si>
    <t>00:03,68</t>
  </si>
  <si>
    <t>00:51,98</t>
  </si>
  <si>
    <t>00:04,16</t>
  </si>
  <si>
    <t>00:53,05</t>
  </si>
  <si>
    <t>00:05,23</t>
  </si>
  <si>
    <t>00:53,35</t>
  </si>
  <si>
    <t>00:05,53</t>
  </si>
  <si>
    <t>00:55,20</t>
  </si>
  <si>
    <t>00:07,38</t>
  </si>
  <si>
    <t>00:56,22</t>
  </si>
  <si>
    <t>00:08,40</t>
  </si>
  <si>
    <t>00:57,25</t>
  </si>
  <si>
    <t>00:09,43</t>
  </si>
  <si>
    <t>00:57,28</t>
  </si>
  <si>
    <t>00:09,46</t>
  </si>
  <si>
    <t>00:57,40</t>
  </si>
  <si>
    <t>00:09,58</t>
  </si>
  <si>
    <t>00:57,51</t>
  </si>
  <si>
    <t>00:09,69</t>
  </si>
  <si>
    <t>00:57,89</t>
  </si>
  <si>
    <t>00:10,07</t>
  </si>
  <si>
    <t>00:59,82</t>
  </si>
  <si>
    <t>00:12,00</t>
  </si>
  <si>
    <t>01:01,98</t>
  </si>
  <si>
    <t>00:14,16</t>
  </si>
  <si>
    <t>Harcrow-Brown</t>
  </si>
  <si>
    <t>Helena</t>
  </si>
  <si>
    <t>01:06,09</t>
  </si>
  <si>
    <t>00:18,27</t>
  </si>
  <si>
    <t>01:07,85</t>
  </si>
  <si>
    <t>00:20,03</t>
  </si>
  <si>
    <t>01:10,84</t>
  </si>
  <si>
    <t>00:23,02</t>
  </si>
  <si>
    <t>00:02,09</t>
  </si>
  <si>
    <t>00:02,49</t>
  </si>
  <si>
    <t>00:04,97</t>
  </si>
  <si>
    <t>00:05,01</t>
  </si>
  <si>
    <t>00:05,25</t>
  </si>
  <si>
    <t>00:05,48</t>
  </si>
  <si>
    <t>00:05,81</t>
  </si>
  <si>
    <t>00:06,32</t>
  </si>
  <si>
    <t>00:07,62</t>
  </si>
  <si>
    <t>00:08,62</t>
  </si>
  <si>
    <t>00:09,95</t>
  </si>
  <si>
    <t>00:10,28</t>
  </si>
  <si>
    <t>00:10,59</t>
  </si>
  <si>
    <t>00:11,25</t>
  </si>
  <si>
    <t>00:13,32</t>
  </si>
  <si>
    <t>00:14,28</t>
  </si>
  <si>
    <t>00:14,41</t>
  </si>
  <si>
    <t>00:47,79</t>
  </si>
  <si>
    <t>00:48,33</t>
  </si>
  <si>
    <t>00:00,54</t>
  </si>
  <si>
    <t>00:48,59</t>
  </si>
  <si>
    <t>00:00,80</t>
  </si>
  <si>
    <t>00:48,85</t>
  </si>
  <si>
    <t>00:01,06</t>
  </si>
  <si>
    <t>00:49,70</t>
  </si>
  <si>
    <t>00:01,91</t>
  </si>
  <si>
    <t>00:49,92</t>
  </si>
  <si>
    <t>00:02,13</t>
  </si>
  <si>
    <t>00:50,01</t>
  </si>
  <si>
    <t>00:02,22</t>
  </si>
  <si>
    <t>00:50,79</t>
  </si>
  <si>
    <t>00:03,00</t>
  </si>
  <si>
    <t>00:51,01</t>
  </si>
  <si>
    <t>00:03,22</t>
  </si>
  <si>
    <t>00:51,79</t>
  </si>
  <si>
    <t>00:04,00</t>
  </si>
  <si>
    <t>00:54,36</t>
  </si>
  <si>
    <t>00:06,57</t>
  </si>
  <si>
    <t>00:54,99</t>
  </si>
  <si>
    <t>00:07,20</t>
  </si>
  <si>
    <t>00:55,15</t>
  </si>
  <si>
    <t>00:07,36</t>
  </si>
  <si>
    <t>00:55,60</t>
  </si>
  <si>
    <t>00:07,81</t>
  </si>
  <si>
    <t>00:55,62</t>
  </si>
  <si>
    <t>00:07,83</t>
  </si>
  <si>
    <t>00:56,33</t>
  </si>
  <si>
    <t>00:08,54</t>
  </si>
  <si>
    <t>00:57,39</t>
  </si>
  <si>
    <t>00:09,60</t>
  </si>
  <si>
    <t>00:57,72</t>
  </si>
  <si>
    <t>00:09,93</t>
  </si>
  <si>
    <t>00:59,19</t>
  </si>
  <si>
    <t>00:11,40</t>
  </si>
  <si>
    <t>00:59,29</t>
  </si>
  <si>
    <t>00:11,50</t>
  </si>
  <si>
    <t>00:59,83</t>
  </si>
  <si>
    <t>00:12,04</t>
  </si>
  <si>
    <t>01:00,07</t>
  </si>
  <si>
    <t>00:12,28</t>
  </si>
  <si>
    <t>01:07,54</t>
  </si>
  <si>
    <t>00:19,75</t>
  </si>
  <si>
    <t>00:48,29</t>
  </si>
  <si>
    <t>00:50,97</t>
  </si>
  <si>
    <t>00:02,68</t>
  </si>
  <si>
    <t>00:51,66</t>
  </si>
  <si>
    <t>00:03,37</t>
  </si>
  <si>
    <t>00:51,78</t>
  </si>
  <si>
    <t>00:03,49</t>
  </si>
  <si>
    <t>00:51,82</t>
  </si>
  <si>
    <t>00:03,53</t>
  </si>
  <si>
    <t>00:53,14</t>
  </si>
  <si>
    <t>00:04,85</t>
  </si>
  <si>
    <t>00:53,15</t>
  </si>
  <si>
    <t>00:04,86</t>
  </si>
  <si>
    <t>00:54,35</t>
  </si>
  <si>
    <t>00:06,06</t>
  </si>
  <si>
    <t>00:54,59</t>
  </si>
  <si>
    <t>00:06,30</t>
  </si>
  <si>
    <t>00:55,05</t>
  </si>
  <si>
    <t>00:06,76</t>
  </si>
  <si>
    <t>00:55,19</t>
  </si>
  <si>
    <t>00:06,90</t>
  </si>
  <si>
    <t>00:56,12</t>
  </si>
  <si>
    <t>00:57,41</t>
  </si>
  <si>
    <t>00:09,12</t>
  </si>
  <si>
    <t>00:57,54</t>
  </si>
  <si>
    <t>00:09,25</t>
  </si>
  <si>
    <t>00:57,55</t>
  </si>
  <si>
    <t>00:09,26</t>
  </si>
  <si>
    <t>00:58,78</t>
  </si>
  <si>
    <t>00:10,49</t>
  </si>
  <si>
    <t>00:59,17</t>
  </si>
  <si>
    <t>00:10,88</t>
  </si>
  <si>
    <t>00:59,87</t>
  </si>
  <si>
    <t>00:11,58</t>
  </si>
  <si>
    <t>01:02,13</t>
  </si>
  <si>
    <t>00:13,84</t>
  </si>
  <si>
    <t>01:02,18</t>
  </si>
  <si>
    <t>00:13,89</t>
  </si>
  <si>
    <t>01:03,74</t>
  </si>
  <si>
    <t>00:15,45</t>
  </si>
  <si>
    <t>01:06,69</t>
  </si>
  <si>
    <t>00:18,40</t>
  </si>
  <si>
    <t>01:08,43</t>
  </si>
  <si>
    <t>00:20,14</t>
  </si>
  <si>
    <t>01:08,53</t>
  </si>
  <si>
    <t>00:20,24</t>
  </si>
  <si>
    <t>01:01,58</t>
  </si>
  <si>
    <t>01:04,74</t>
  </si>
  <si>
    <t>00:03,16</t>
  </si>
  <si>
    <t>00:05,96</t>
  </si>
  <si>
    <t>01:10,98</t>
  </si>
  <si>
    <t>00:09,40</t>
  </si>
  <si>
    <t>01:12,37</t>
  </si>
  <si>
    <t>00:10,79</t>
  </si>
  <si>
    <t>01:15,01</t>
  </si>
  <si>
    <t>00:13,43</t>
  </si>
  <si>
    <t>01:15,02</t>
  </si>
  <si>
    <t>00:13,44</t>
  </si>
  <si>
    <t>01:15,22</t>
  </si>
  <si>
    <t>00:13,64</t>
  </si>
  <si>
    <t>01:16,23</t>
  </si>
  <si>
    <t>00:14,65</t>
  </si>
  <si>
    <t>01:17,15</t>
  </si>
  <si>
    <t>00:15,57</t>
  </si>
  <si>
    <t>01:17,34</t>
  </si>
  <si>
    <t>00:15,76</t>
  </si>
  <si>
    <t>01:18,40</t>
  </si>
  <si>
    <t>00:16,82</t>
  </si>
  <si>
    <t>01:19,27</t>
  </si>
  <si>
    <t>00:17,69</t>
  </si>
  <si>
    <t>01:19,36</t>
  </si>
  <si>
    <t>00:17,78</t>
  </si>
  <si>
    <t>01:21,26</t>
  </si>
  <si>
    <t>00:19,68</t>
  </si>
  <si>
    <t>01:22,54</t>
  </si>
  <si>
    <t>00:20,96</t>
  </si>
  <si>
    <t>01:23,43</t>
  </si>
  <si>
    <t>00:21,85</t>
  </si>
  <si>
    <t>01:27,58</t>
  </si>
  <si>
    <t>00:26,00</t>
  </si>
  <si>
    <t>01:37,72</t>
  </si>
  <si>
    <t>00:36,14</t>
  </si>
  <si>
    <t>01:38,06</t>
  </si>
  <si>
    <t>00:36,48</t>
  </si>
  <si>
    <t>01:02,96</t>
  </si>
  <si>
    <t>01:06,03</t>
  </si>
  <si>
    <t>00:03,07</t>
  </si>
  <si>
    <t>01:06,17</t>
  </si>
  <si>
    <t>00:03,21</t>
  </si>
  <si>
    <t>01:07,80</t>
  </si>
  <si>
    <t>00:04,84</t>
  </si>
  <si>
    <t>01:08,86</t>
  </si>
  <si>
    <t>00:05,90</t>
  </si>
  <si>
    <t>01:08,99</t>
  </si>
  <si>
    <t>00:06,03</t>
  </si>
  <si>
    <t>01:12,06</t>
  </si>
  <si>
    <t>00:09,10</t>
  </si>
  <si>
    <t>01:13,31</t>
  </si>
  <si>
    <t>00:10,35</t>
  </si>
  <si>
    <t>01:13,69</t>
  </si>
  <si>
    <t>00:10,73</t>
  </si>
  <si>
    <t>01:14,05</t>
  </si>
  <si>
    <t>00:11,09</t>
  </si>
  <si>
    <t>01:14,69</t>
  </si>
  <si>
    <t>00:11,73</t>
  </si>
  <si>
    <t>00:12,06</t>
  </si>
  <si>
    <t>01:15,06</t>
  </si>
  <si>
    <t>00:12,10</t>
  </si>
  <si>
    <t>01:17,56</t>
  </si>
  <si>
    <t>00:14,60</t>
  </si>
  <si>
    <t>01:17,75</t>
  </si>
  <si>
    <t>00:14,79</t>
  </si>
  <si>
    <t>01:19,06</t>
  </si>
  <si>
    <t>00:16,10</t>
  </si>
  <si>
    <t>01:20,54</t>
  </si>
  <si>
    <t>00:17,58</t>
  </si>
  <si>
    <t>01:20,99</t>
  </si>
  <si>
    <t>00:18,03</t>
  </si>
  <si>
    <t>01:21,88</t>
  </si>
  <si>
    <t>00:18,92</t>
  </si>
  <si>
    <t>01:26,10</t>
  </si>
  <si>
    <t>00:23,14</t>
  </si>
  <si>
    <t>01:26,13</t>
  </si>
  <si>
    <t>00:23,17</t>
  </si>
  <si>
    <t>01:26,62</t>
  </si>
  <si>
    <t>00:23,66</t>
  </si>
  <si>
    <t>01:29,34</t>
  </si>
  <si>
    <t>00:26,38</t>
  </si>
  <si>
    <t>01:30,36</t>
  </si>
  <si>
    <t>00:27,40</t>
  </si>
  <si>
    <t>01:34,53</t>
  </si>
  <si>
    <t>00:31,57</t>
  </si>
  <si>
    <t>01:35,76</t>
  </si>
  <si>
    <t>00:32,80</t>
  </si>
  <si>
    <t>00:57,30</t>
  </si>
  <si>
    <t>00:57,62</t>
  </si>
  <si>
    <t>00:00,32</t>
  </si>
  <si>
    <t>00:59,48</t>
  </si>
  <si>
    <t>00:02,18</t>
  </si>
  <si>
    <t>01:00,56</t>
  </si>
  <si>
    <t>00:03,26</t>
  </si>
  <si>
    <t>01:03,01</t>
  </si>
  <si>
    <t>00:05,71</t>
  </si>
  <si>
    <t>01:05,06</t>
  </si>
  <si>
    <t>00:07,76</t>
  </si>
  <si>
    <t>01:05,27</t>
  </si>
  <si>
    <t>00:07,97</t>
  </si>
  <si>
    <t>01:05,49</t>
  </si>
  <si>
    <t>00:08,19</t>
  </si>
  <si>
    <t>01:08,90</t>
  </si>
  <si>
    <t>00:11,60</t>
  </si>
  <si>
    <t>00:11,69</t>
  </si>
  <si>
    <t>01:09,59</t>
  </si>
  <si>
    <t>00:12,29</t>
  </si>
  <si>
    <t>01:10,15</t>
  </si>
  <si>
    <t>00:12,85</t>
  </si>
  <si>
    <t>01:10,65</t>
  </si>
  <si>
    <t>00:13,35</t>
  </si>
  <si>
    <t>01:13,85</t>
  </si>
  <si>
    <t>00:16,55</t>
  </si>
  <si>
    <t>01:18,61</t>
  </si>
  <si>
    <t>00:21,31</t>
  </si>
  <si>
    <t>01:18,71</t>
  </si>
  <si>
    <t>00:21,41</t>
  </si>
  <si>
    <t>01:29,29</t>
  </si>
  <si>
    <t>00:31,99</t>
  </si>
  <si>
    <t>00:58,29</t>
  </si>
  <si>
    <t>00:02,27</t>
  </si>
  <si>
    <t>01:00,80</t>
  </si>
  <si>
    <t>00:02,51</t>
  </si>
  <si>
    <t>01:01,78</t>
  </si>
  <si>
    <t>01:01,95</t>
  </si>
  <si>
    <t>00:03,66</t>
  </si>
  <si>
    <t>01:03,43</t>
  </si>
  <si>
    <t>00:05,14</t>
  </si>
  <si>
    <t>01:04,29</t>
  </si>
  <si>
    <t>00:06,00</t>
  </si>
  <si>
    <t>01:05,04</t>
  </si>
  <si>
    <t>00:06,75</t>
  </si>
  <si>
    <t>01:05,16</t>
  </si>
  <si>
    <t>00:06,87</t>
  </si>
  <si>
    <t>01:05,43</t>
  </si>
  <si>
    <t>00:07,14</t>
  </si>
  <si>
    <t>01:05,87</t>
  </si>
  <si>
    <t>00:07,58</t>
  </si>
  <si>
    <t>01:06,13</t>
  </si>
  <si>
    <t>00:07,84</t>
  </si>
  <si>
    <t>01:06,31</t>
  </si>
  <si>
    <t>00:08,02</t>
  </si>
  <si>
    <t>01:07,86</t>
  </si>
  <si>
    <t>00:09,57</t>
  </si>
  <si>
    <t>01:09,51</t>
  </si>
  <si>
    <t>00:11,22</t>
  </si>
  <si>
    <t>01:10,13</t>
  </si>
  <si>
    <t>00:11,84</t>
  </si>
  <si>
    <t>01:13,41</t>
  </si>
  <si>
    <t>00:15,12</t>
  </si>
  <si>
    <t>01:13,75</t>
  </si>
  <si>
    <t>00:15,46</t>
  </si>
  <si>
    <t>01:14,18</t>
  </si>
  <si>
    <t>00:15,89</t>
  </si>
  <si>
    <t>01:15,87</t>
  </si>
  <si>
    <t>01:16,57</t>
  </si>
  <si>
    <t>00:18,28</t>
  </si>
  <si>
    <t>01:19,47</t>
  </si>
  <si>
    <t>00:21,18</t>
  </si>
  <si>
    <t>01:21,95</t>
  </si>
  <si>
    <t>01:22,03</t>
  </si>
  <si>
    <t>00:23,74</t>
  </si>
  <si>
    <t>01:22,62</t>
  </si>
  <si>
    <t>00:24,33</t>
  </si>
  <si>
    <t>01:23,94</t>
  </si>
  <si>
    <t>00:25,65</t>
  </si>
  <si>
    <t>01:24,99</t>
  </si>
  <si>
    <t>00:26,70</t>
  </si>
  <si>
    <t>Viktoria</t>
  </si>
  <si>
    <t>Frederick</t>
  </si>
  <si>
    <t>Grant</t>
  </si>
  <si>
    <t>Andie</t>
  </si>
  <si>
    <t>Scheiwe</t>
  </si>
  <si>
    <t>Wyeth</t>
  </si>
  <si>
    <t>Cherry</t>
  </si>
  <si>
    <t>Zhou</t>
  </si>
  <si>
    <t>Dobson</t>
  </si>
  <si>
    <t>NZYS</t>
  </si>
  <si>
    <t>An</t>
  </si>
  <si>
    <t>Seungjae</t>
  </si>
  <si>
    <t>Super-G</t>
  </si>
  <si>
    <t>14.09.18.1
Mt Hutt  
SG</t>
  </si>
  <si>
    <t>14.09.18.2
Mt Hutt  
SG</t>
  </si>
  <si>
    <t>Marcus</t>
  </si>
  <si>
    <t>Du Temple</t>
  </si>
  <si>
    <t>North Island Champs</t>
  </si>
  <si>
    <t>NZYS Race 1</t>
  </si>
  <si>
    <t>Giant Slalom Ladies</t>
  </si>
  <si>
    <t>Official Ranking</t>
  </si>
  <si>
    <t xml:space="preserve">  Category : U14 / Gender : Ladies  </t>
  </si>
  <si>
    <t>00:42,74</t>
  </si>
  <si>
    <t>00:43,25</t>
  </si>
  <si>
    <t>00:00,51</t>
  </si>
  <si>
    <t>00:44,06</t>
  </si>
  <si>
    <t>00:01,32</t>
  </si>
  <si>
    <t>00:44,45</t>
  </si>
  <si>
    <t>00:01,71</t>
  </si>
  <si>
    <t>00:45,56</t>
  </si>
  <si>
    <t>00:02,82</t>
  </si>
  <si>
    <t>00:47,44</t>
  </si>
  <si>
    <t>00:04,70</t>
  </si>
  <si>
    <t>Sidney</t>
  </si>
  <si>
    <t>Woodroffe</t>
  </si>
  <si>
    <t>00:47,87</t>
  </si>
  <si>
    <t>00:05,13</t>
  </si>
  <si>
    <t>00:48,82</t>
  </si>
  <si>
    <t>00:06,08</t>
  </si>
  <si>
    <t>00:49,09</t>
  </si>
  <si>
    <t>00:06,35</t>
  </si>
  <si>
    <t>00:49,58</t>
  </si>
  <si>
    <t>00:06,84</t>
  </si>
  <si>
    <t>00:50,41</t>
  </si>
  <si>
    <t>00:07,67</t>
  </si>
  <si>
    <t>00:50,86</t>
  </si>
  <si>
    <t>00:08,12</t>
  </si>
  <si>
    <t>00:51,90</t>
  </si>
  <si>
    <t>00:09,16</t>
  </si>
  <si>
    <t>00:10,40</t>
  </si>
  <si>
    <t>00:55,40</t>
  </si>
  <si>
    <t>00:12,66</t>
  </si>
  <si>
    <t>01:05,24</t>
  </si>
  <si>
    <t>00:22,50</t>
  </si>
  <si>
    <t xml:space="preserve">  Category : U16 / Gender : Ladies  </t>
  </si>
  <si>
    <t>00:41,73</t>
  </si>
  <si>
    <t>00:43,00</t>
  </si>
  <si>
    <t>00:01,27</t>
  </si>
  <si>
    <t>00:44,00</t>
  </si>
  <si>
    <t>00:44,74</t>
  </si>
  <si>
    <t>00:03,01</t>
  </si>
  <si>
    <t>00:44,90</t>
  </si>
  <si>
    <t>00:03,17</t>
  </si>
  <si>
    <t>00:45,19</t>
  </si>
  <si>
    <t>00:03,46</t>
  </si>
  <si>
    <t>00:45,83</t>
  </si>
  <si>
    <t>00:04,10</t>
  </si>
  <si>
    <t>00:46,44</t>
  </si>
  <si>
    <t>00:04,71</t>
  </si>
  <si>
    <t>00:47,30</t>
  </si>
  <si>
    <t>00:05,57</t>
  </si>
  <si>
    <t>00:48,19</t>
  </si>
  <si>
    <t>00:06,46</t>
  </si>
  <si>
    <t>00:49,39</t>
  </si>
  <si>
    <t>00:07,66</t>
  </si>
  <si>
    <t>00:09,24</t>
  </si>
  <si>
    <t>00:55,00</t>
  </si>
  <si>
    <t>00:13,27</t>
  </si>
  <si>
    <t>00:56,19</t>
  </si>
  <si>
    <t>00:14,46</t>
  </si>
  <si>
    <t>00:56,45</t>
  </si>
  <si>
    <t>00:14,72</t>
  </si>
  <si>
    <t>00:56,85</t>
  </si>
  <si>
    <t xml:space="preserve">  Category : U19 / Gender : Ladies  </t>
  </si>
  <si>
    <t>00:50,93</t>
  </si>
  <si>
    <t>01:02,19</t>
  </si>
  <si>
    <t>00:11,26</t>
  </si>
  <si>
    <t xml:space="preserve">NZYS Race </t>
  </si>
  <si>
    <t>Giant Slalom Mens</t>
  </si>
  <si>
    <t xml:space="preserve">  Category : U14 / Gender : Men  </t>
  </si>
  <si>
    <t>00:41,85</t>
  </si>
  <si>
    <t>00:42,98</t>
  </si>
  <si>
    <t>00:01,13</t>
  </si>
  <si>
    <t>00:45,51</t>
  </si>
  <si>
    <t>00:03,98</t>
  </si>
  <si>
    <t>00:46,57</t>
  </si>
  <si>
    <t>00:04,72</t>
  </si>
  <si>
    <t>00:47,25</t>
  </si>
  <si>
    <t>00:05,40</t>
  </si>
  <si>
    <t>00:48,55</t>
  </si>
  <si>
    <t>00:06,70</t>
  </si>
  <si>
    <t>00:49,17</t>
  </si>
  <si>
    <t>00:07,32</t>
  </si>
  <si>
    <t>00:49,32</t>
  </si>
  <si>
    <t>00:07,47</t>
  </si>
  <si>
    <t>00:51,34</t>
  </si>
  <si>
    <t>00:09,49</t>
  </si>
  <si>
    <t>00:51,69</t>
  </si>
  <si>
    <t>00:09,84</t>
  </si>
  <si>
    <t>00:53,56</t>
  </si>
  <si>
    <t>00:11,71</t>
  </si>
  <si>
    <t xml:space="preserve">  Category : U16 / Gender : Men  </t>
  </si>
  <si>
    <t>00:38,68</t>
  </si>
  <si>
    <t>00:40,08</t>
  </si>
  <si>
    <t>00:01,40</t>
  </si>
  <si>
    <t>00:40,61</t>
  </si>
  <si>
    <t>00:01,93</t>
  </si>
  <si>
    <t>00:41,13</t>
  </si>
  <si>
    <t>00:02,45</t>
  </si>
  <si>
    <t>00:41,62</t>
  </si>
  <si>
    <t>00:02,94</t>
  </si>
  <si>
    <t>00:42,70</t>
  </si>
  <si>
    <t>00:04,02</t>
  </si>
  <si>
    <t>00:43,12</t>
  </si>
  <si>
    <t>00:04,44</t>
  </si>
  <si>
    <t>00:43,19</t>
  </si>
  <si>
    <t>00:04,51</t>
  </si>
  <si>
    <t>00:50,36</t>
  </si>
  <si>
    <t>00:11,68</t>
  </si>
  <si>
    <t>00:51,68</t>
  </si>
  <si>
    <t>00:13,00</t>
  </si>
  <si>
    <t>00:53,76</t>
  </si>
  <si>
    <t>00:15,08</t>
  </si>
  <si>
    <t xml:space="preserve">  Category : U19 / Gender : Men  </t>
  </si>
  <si>
    <t>00:42,94</t>
  </si>
  <si>
    <t>Lincoln</t>
  </si>
  <si>
    <t>Reddell</t>
  </si>
  <si>
    <t>jessa</t>
  </si>
  <si>
    <t>bodle</t>
  </si>
  <si>
    <t>zaryd</t>
  </si>
  <si>
    <t>shaw</t>
  </si>
  <si>
    <t>Obie</t>
  </si>
  <si>
    <t>Simper</t>
  </si>
  <si>
    <t>Hazel</t>
  </si>
  <si>
    <t>Race 2</t>
  </si>
  <si>
    <t>00:42,09</t>
  </si>
  <si>
    <t>00:43,35</t>
  </si>
  <si>
    <t>00:01,26</t>
  </si>
  <si>
    <t>00:43,43</t>
  </si>
  <si>
    <t>00:01,34</t>
  </si>
  <si>
    <t>00:43,46</t>
  </si>
  <si>
    <t>00:01,37</t>
  </si>
  <si>
    <t>00:43,91</t>
  </si>
  <si>
    <t>00:01,82</t>
  </si>
  <si>
    <t>00:44,43</t>
  </si>
  <si>
    <t>00:02,34</t>
  </si>
  <si>
    <t>00:45,21</t>
  </si>
  <si>
    <t>00:03,12</t>
  </si>
  <si>
    <t>00:46,34</t>
  </si>
  <si>
    <t>00:04,25</t>
  </si>
  <si>
    <t>00:48,30</t>
  </si>
  <si>
    <t>00:06,21</t>
  </si>
  <si>
    <t>00:48,40</t>
  </si>
  <si>
    <t>00:06,31</t>
  </si>
  <si>
    <t>00:48,70</t>
  </si>
  <si>
    <t>00:06,61</t>
  </si>
  <si>
    <t>00:49,53</t>
  </si>
  <si>
    <t>00:07,44</t>
  </si>
  <si>
    <t>00:51,60</t>
  </si>
  <si>
    <t>00:09,51</t>
  </si>
  <si>
    <t>00:51,91</t>
  </si>
  <si>
    <t>00:09,82</t>
  </si>
  <si>
    <t>00:52,13</t>
  </si>
  <si>
    <t>00:10,04</t>
  </si>
  <si>
    <t>00:56,40</t>
  </si>
  <si>
    <t>00:14,31</t>
  </si>
  <si>
    <t>01:03,28</t>
  </si>
  <si>
    <t>00:21,19</t>
  </si>
  <si>
    <t>00:42,84</t>
  </si>
  <si>
    <t>00:43,96</t>
  </si>
  <si>
    <t>00:01,12</t>
  </si>
  <si>
    <t>00:44,56</t>
  </si>
  <si>
    <t>00:01,72</t>
  </si>
  <si>
    <t>00:45,47</t>
  </si>
  <si>
    <t>00:02,63</t>
  </si>
  <si>
    <t>00:45,58</t>
  </si>
  <si>
    <t>00:02,74</t>
  </si>
  <si>
    <t>00:46,72</t>
  </si>
  <si>
    <t>00:03,88</t>
  </si>
  <si>
    <t>00:46,77</t>
  </si>
  <si>
    <t>00:03,93</t>
  </si>
  <si>
    <t>00:46,86</t>
  </si>
  <si>
    <t>00:47,07</t>
  </si>
  <si>
    <t>00:04,23</t>
  </si>
  <si>
    <t>00:48,52</t>
  </si>
  <si>
    <t>00:05,68</t>
  </si>
  <si>
    <t>00:49,88</t>
  </si>
  <si>
    <t>00:07,04</t>
  </si>
  <si>
    <t>00:51,35</t>
  </si>
  <si>
    <t>00:08,51</t>
  </si>
  <si>
    <t>00:54,52</t>
  </si>
  <si>
    <t>00:54,95</t>
  </si>
  <si>
    <t>00:12,11</t>
  </si>
  <si>
    <t>00:56,82</t>
  </si>
  <si>
    <t>00:13,98</t>
  </si>
  <si>
    <t>01:11,66</t>
  </si>
  <si>
    <t>00:28,82</t>
  </si>
  <si>
    <t>00:55,11</t>
  </si>
  <si>
    <t>00:58,55</t>
  </si>
  <si>
    <t>NZYS Whakapapa</t>
  </si>
  <si>
    <t>00:43,49</t>
  </si>
  <si>
    <t>00:43,59</t>
  </si>
  <si>
    <t>00:00,10</t>
  </si>
  <si>
    <t>00:43,72</t>
  </si>
  <si>
    <t>00:00,23</t>
  </si>
  <si>
    <t>00:44,75</t>
  </si>
  <si>
    <t>00:44,84</t>
  </si>
  <si>
    <t>00:01,35</t>
  </si>
  <si>
    <t>00:45,42</t>
  </si>
  <si>
    <t>00:45,74</t>
  </si>
  <si>
    <t>00:02,25</t>
  </si>
  <si>
    <t>00:47,36</t>
  </si>
  <si>
    <t>00:03,87</t>
  </si>
  <si>
    <t>00:47,48</t>
  </si>
  <si>
    <t>00:03,99</t>
  </si>
  <si>
    <t>00:04,30</t>
  </si>
  <si>
    <t>00:47,85</t>
  </si>
  <si>
    <t>00:04,36</t>
  </si>
  <si>
    <t>00:47,86</t>
  </si>
  <si>
    <t>00:04,37</t>
  </si>
  <si>
    <t>00:05,21</t>
  </si>
  <si>
    <t>00:50,02</t>
  </si>
  <si>
    <t>00:06,53</t>
  </si>
  <si>
    <t>00:50,67</t>
  </si>
  <si>
    <t>00:07,18</t>
  </si>
  <si>
    <t>00:53,75</t>
  </si>
  <si>
    <t>00:55,30</t>
  </si>
  <si>
    <t>00:11,81</t>
  </si>
  <si>
    <t>00:42,71</t>
  </si>
  <si>
    <t>00:01,09</t>
  </si>
  <si>
    <t>00:42,95</t>
  </si>
  <si>
    <t>00:01,33</t>
  </si>
  <si>
    <t>00:43,68</t>
  </si>
  <si>
    <t>00:02,06</t>
  </si>
  <si>
    <t>00:44,48</t>
  </si>
  <si>
    <t>00:02,86</t>
  </si>
  <si>
    <t>00:44,78</t>
  </si>
  <si>
    <t>00:45,55</t>
  </si>
  <si>
    <t>00:46,97</t>
  </si>
  <si>
    <t>00:05,35</t>
  </si>
  <si>
    <t>00:52,14</t>
  </si>
  <si>
    <t>00:10,52</t>
  </si>
  <si>
    <t>00:53,94</t>
  </si>
  <si>
    <t>00:12,32</t>
  </si>
  <si>
    <t>00:56,05</t>
  </si>
  <si>
    <t>00:14,43</t>
  </si>
  <si>
    <t>00:45,16</t>
  </si>
  <si>
    <t>00:47,04</t>
  </si>
  <si>
    <t>00:01,88</t>
  </si>
  <si>
    <t>00:50,52</t>
  </si>
  <si>
    <t>00:05,36</t>
  </si>
  <si>
    <t>Slalom Ladies</t>
  </si>
  <si>
    <t>00:51,07</t>
  </si>
  <si>
    <t>00:04,13</t>
  </si>
  <si>
    <t>00:57,43</t>
  </si>
  <si>
    <t>00:06,36</t>
  </si>
  <si>
    <t>00:58,39</t>
  </si>
  <si>
    <t>00:08,75</t>
  </si>
  <si>
    <t>01:03,71</t>
  </si>
  <si>
    <t>00:12,64</t>
  </si>
  <si>
    <t>01:03,86</t>
  </si>
  <si>
    <t>00:12,79</t>
  </si>
  <si>
    <t>01:04,33</t>
  </si>
  <si>
    <t>00:13,26</t>
  </si>
  <si>
    <t>01:05,82</t>
  </si>
  <si>
    <t>00:14,75</t>
  </si>
  <si>
    <t>01:06,02</t>
  </si>
  <si>
    <t>00:14,95</t>
  </si>
  <si>
    <t>01:07,52</t>
  </si>
  <si>
    <t>00:16,45</t>
  </si>
  <si>
    <t>01:07,67</t>
  </si>
  <si>
    <t>00:16,60</t>
  </si>
  <si>
    <t>00:18,52</t>
  </si>
  <si>
    <t>01:10,01</t>
  </si>
  <si>
    <t>00:18,94</t>
  </si>
  <si>
    <t>01:11,27</t>
  </si>
  <si>
    <t>00:20,20</t>
  </si>
  <si>
    <t>01:19,61</t>
  </si>
  <si>
    <t>00:28,54</t>
  </si>
  <si>
    <t>00:53,19</t>
  </si>
  <si>
    <t>00:54,03</t>
  </si>
  <si>
    <t>00:00,84</t>
  </si>
  <si>
    <t>00:55,34</t>
  </si>
  <si>
    <t>00:02,15</t>
  </si>
  <si>
    <t>00:57,87</t>
  </si>
  <si>
    <t>00:04,68</t>
  </si>
  <si>
    <t>00:59,69</t>
  </si>
  <si>
    <t>00:06,50</t>
  </si>
  <si>
    <t>01:00,41</t>
  </si>
  <si>
    <t>00:07,22</t>
  </si>
  <si>
    <t>01:00,73</t>
  </si>
  <si>
    <t>00:07,54</t>
  </si>
  <si>
    <t>01:01,80</t>
  </si>
  <si>
    <t>00:08,61</t>
  </si>
  <si>
    <t>01:03,15</t>
  </si>
  <si>
    <t>00:09,96</t>
  </si>
  <si>
    <t>01:03,95</t>
  </si>
  <si>
    <t>00:10,76</t>
  </si>
  <si>
    <t>01:06,47</t>
  </si>
  <si>
    <t>00:13,28</t>
  </si>
  <si>
    <t>01:07,72</t>
  </si>
  <si>
    <t>00:14,53</t>
  </si>
  <si>
    <t>01:15,56</t>
  </si>
  <si>
    <t>00:22,37</t>
  </si>
  <si>
    <t>01:16,13</t>
  </si>
  <si>
    <t>00:22,94</t>
  </si>
  <si>
    <t>01:18,72</t>
  </si>
  <si>
    <t>00:25,53</t>
  </si>
  <si>
    <t>01:10,66</t>
  </si>
  <si>
    <t>01:15,00</t>
  </si>
  <si>
    <t>00:04,34</t>
  </si>
  <si>
    <t>Slalom Mens</t>
  </si>
  <si>
    <t>00:54,89</t>
  </si>
  <si>
    <t>00:55,42</t>
  </si>
  <si>
    <t>00:00,53</t>
  </si>
  <si>
    <t>00:55,48</t>
  </si>
  <si>
    <t>00:00,59</t>
  </si>
  <si>
    <t>00:57,91</t>
  </si>
  <si>
    <t>00:03,02</t>
  </si>
  <si>
    <t>00:58,27</t>
  </si>
  <si>
    <t>00:03,38</t>
  </si>
  <si>
    <t>01:00,21</t>
  </si>
  <si>
    <t>00:05,32</t>
  </si>
  <si>
    <t>01:00,65</t>
  </si>
  <si>
    <t>00:05,76</t>
  </si>
  <si>
    <t>01:02,08</t>
  </si>
  <si>
    <t>00:07,19</t>
  </si>
  <si>
    <t>01:05,37</t>
  </si>
  <si>
    <t>00:10,48</t>
  </si>
  <si>
    <t>01:05,89</t>
  </si>
  <si>
    <t>00:11,00</t>
  </si>
  <si>
    <t>01:06,00</t>
  </si>
  <si>
    <t>00:11,11</t>
  </si>
  <si>
    <t>01:07,78</t>
  </si>
  <si>
    <t>00:12,89</t>
  </si>
  <si>
    <t>01:13,53</t>
  </si>
  <si>
    <t>00:18,64</t>
  </si>
  <si>
    <t>00:50,85</t>
  </si>
  <si>
    <t>00:54,86</t>
  </si>
  <si>
    <t>00:04,01</t>
  </si>
  <si>
    <t>00:55,38</t>
  </si>
  <si>
    <t>00:04,53</t>
  </si>
  <si>
    <t>00:55,80</t>
  </si>
  <si>
    <t>00:04,95</t>
  </si>
  <si>
    <t>00:56,70</t>
  </si>
  <si>
    <t>00:05,85</t>
  </si>
  <si>
    <t>00:06,40</t>
  </si>
  <si>
    <t>00:58,90</t>
  </si>
  <si>
    <t>00:08,05</t>
  </si>
  <si>
    <t>01:02,85</t>
  </si>
  <si>
    <t>00:20,13</t>
  </si>
  <si>
    <t>01:02,92</t>
  </si>
  <si>
    <t>01:05,21</t>
  </si>
  <si>
    <t>00:02,29</t>
  </si>
  <si>
    <t>NEW ZEALAND YOUTH SERIES CARDRONA</t>
  </si>
  <si>
    <t>Slalom - Race 1</t>
  </si>
  <si>
    <t>Coaching</t>
  </si>
  <si>
    <t>00:47,27</t>
  </si>
  <si>
    <t>00:48,02</t>
  </si>
  <si>
    <t>00:00,75</t>
  </si>
  <si>
    <t>00:49,73</t>
  </si>
  <si>
    <t>00:02,46</t>
  </si>
  <si>
    <t>00:50,62</t>
  </si>
  <si>
    <t>00:03,35</t>
  </si>
  <si>
    <t>00:04,08</t>
  </si>
  <si>
    <t>00:51,93</t>
  </si>
  <si>
    <t>00:04,66</t>
  </si>
  <si>
    <t>PARR</t>
  </si>
  <si>
    <t>00:54,71</t>
  </si>
  <si>
    <t>00:55,65</t>
  </si>
  <si>
    <t>00:08,38</t>
  </si>
  <si>
    <t>00:58,20</t>
  </si>
  <si>
    <t>00:10,93</t>
  </si>
  <si>
    <t>STRAKA</t>
  </si>
  <si>
    <t>00:59,51</t>
  </si>
  <si>
    <t>00:12,24</t>
  </si>
  <si>
    <t>00:59,92</t>
  </si>
  <si>
    <t>00:12,65</t>
  </si>
  <si>
    <t>DU TEMPLE</t>
  </si>
  <si>
    <t>01:01,15</t>
  </si>
  <si>
    <t>00:13,88</t>
  </si>
  <si>
    <t>01:02,14</t>
  </si>
  <si>
    <t>00:14,87</t>
  </si>
  <si>
    <t>00:50,19</t>
  </si>
  <si>
    <t>00:02,40</t>
  </si>
  <si>
    <t>00:53,58</t>
  </si>
  <si>
    <t>00:05,79</t>
  </si>
  <si>
    <t>00:54,47</t>
  </si>
  <si>
    <t>00:06,68</t>
  </si>
  <si>
    <t>00:54,54</t>
  </si>
  <si>
    <t>READE</t>
  </si>
  <si>
    <t>00:55,59</t>
  </si>
  <si>
    <t>00:07,80</t>
  </si>
  <si>
    <t>00:55,75</t>
  </si>
  <si>
    <t>00:07,96</t>
  </si>
  <si>
    <t>00:56,13</t>
  </si>
  <si>
    <t>00:08,34</t>
  </si>
  <si>
    <t>00:56,36</t>
  </si>
  <si>
    <t>00:08,57</t>
  </si>
  <si>
    <t>01:04,58</t>
  </si>
  <si>
    <t>00:16,79</t>
  </si>
  <si>
    <t>SCHONI</t>
  </si>
  <si>
    <t>00:57,31</t>
  </si>
  <si>
    <t>SPEED</t>
  </si>
  <si>
    <t>01:04,01</t>
  </si>
  <si>
    <t>01:06,65</t>
  </si>
  <si>
    <t>00:09,34</t>
  </si>
  <si>
    <t>00:49,12</t>
  </si>
  <si>
    <t>00:49,30</t>
  </si>
  <si>
    <t>00:00,18</t>
  </si>
  <si>
    <t>00:50,72</t>
  </si>
  <si>
    <t>00:01,60</t>
  </si>
  <si>
    <t>00:51,06</t>
  </si>
  <si>
    <t>00:01,94</t>
  </si>
  <si>
    <t>00:51,31</t>
  </si>
  <si>
    <t>00:02,19</t>
  </si>
  <si>
    <t>00:51,48</t>
  </si>
  <si>
    <t>00:02,36</t>
  </si>
  <si>
    <t>00:52,49</t>
  </si>
  <si>
    <t>00:53,89</t>
  </si>
  <si>
    <t>00:04,77</t>
  </si>
  <si>
    <t>00:54,27</t>
  </si>
  <si>
    <t>00:05,15</t>
  </si>
  <si>
    <t>FERRAR</t>
  </si>
  <si>
    <t>00:59,93</t>
  </si>
  <si>
    <t>00:10,81</t>
  </si>
  <si>
    <t>MATTHEWS</t>
  </si>
  <si>
    <t>01:00,96</t>
  </si>
  <si>
    <t>01:01,29</t>
  </si>
  <si>
    <t>00:12,17</t>
  </si>
  <si>
    <t>PRATT</t>
  </si>
  <si>
    <t>01:02,66</t>
  </si>
  <si>
    <t>00:13,54</t>
  </si>
  <si>
    <t>00:46,47</t>
  </si>
  <si>
    <t>00:46,82</t>
  </si>
  <si>
    <t>00:00,35</t>
  </si>
  <si>
    <t>00:48,61</t>
  </si>
  <si>
    <t>00:02,14</t>
  </si>
  <si>
    <t>00:48,74</t>
  </si>
  <si>
    <t>HUFFLET</t>
  </si>
  <si>
    <t>00:50,34</t>
  </si>
  <si>
    <t>00:50,40</t>
  </si>
  <si>
    <t>00:57,56</t>
  </si>
  <si>
    <t>00:51,95</t>
  </si>
  <si>
    <t>Slalom - Race 2</t>
  </si>
  <si>
    <t>00:44,05</t>
  </si>
  <si>
    <t>00:45,59</t>
  </si>
  <si>
    <t>00:01,54</t>
  </si>
  <si>
    <t>00:46,83</t>
  </si>
  <si>
    <t>00:02,78</t>
  </si>
  <si>
    <t>00:48,34</t>
  </si>
  <si>
    <t>00:04,29</t>
  </si>
  <si>
    <t>00:04,54</t>
  </si>
  <si>
    <t>00:49,85</t>
  </si>
  <si>
    <t>00:05,80</t>
  </si>
  <si>
    <t>00:51,87</t>
  </si>
  <si>
    <t>00:07,82</t>
  </si>
  <si>
    <t>00:51,92</t>
  </si>
  <si>
    <t>00:07,87</t>
  </si>
  <si>
    <t>00:55,53</t>
  </si>
  <si>
    <t>00:11,48</t>
  </si>
  <si>
    <t>00:56,50</t>
  </si>
  <si>
    <t>00:12,45</t>
  </si>
  <si>
    <t>00:44,68</t>
  </si>
  <si>
    <t>00:01,74</t>
  </si>
  <si>
    <t>00:46,16</t>
  </si>
  <si>
    <t>00:46,22</t>
  </si>
  <si>
    <t>00:03,28</t>
  </si>
  <si>
    <t>00:46,50</t>
  </si>
  <si>
    <t>00:03,56</t>
  </si>
  <si>
    <t>00:47,31</t>
  </si>
  <si>
    <t>00:50,43</t>
  </si>
  <si>
    <t>00:07,49</t>
  </si>
  <si>
    <t>00:50,57</t>
  </si>
  <si>
    <t>00:07,63</t>
  </si>
  <si>
    <t>00:50,68</t>
  </si>
  <si>
    <t>00:07,74</t>
  </si>
  <si>
    <t>00:51,03</t>
  </si>
  <si>
    <t>00:08,09</t>
  </si>
  <si>
    <t>00:51,20</t>
  </si>
  <si>
    <t>00:08,26</t>
  </si>
  <si>
    <t>00:51,30</t>
  </si>
  <si>
    <t>00:08,36</t>
  </si>
  <si>
    <t>00:52,37</t>
  </si>
  <si>
    <t>00:52,98</t>
  </si>
  <si>
    <t>00:13,18</t>
  </si>
  <si>
    <t>00:58,67</t>
  </si>
  <si>
    <t>00:15,73</t>
  </si>
  <si>
    <t>01:02,73</t>
  </si>
  <si>
    <t>00:06,54</t>
  </si>
  <si>
    <t>00:43,60</t>
  </si>
  <si>
    <t>HUR</t>
  </si>
  <si>
    <t>00:44,67</t>
  </si>
  <si>
    <t>00:01,07</t>
  </si>
  <si>
    <t>00:45,86</t>
  </si>
  <si>
    <t>00:02,26</t>
  </si>
  <si>
    <t>00:47,49</t>
  </si>
  <si>
    <t>00:03,89</t>
  </si>
  <si>
    <t>00:47,63</t>
  </si>
  <si>
    <t>00:04,03</t>
  </si>
  <si>
    <t>00:48,03</t>
  </si>
  <si>
    <t>00:04,43</t>
  </si>
  <si>
    <t>00:48,27</t>
  </si>
  <si>
    <t>00:04,67</t>
  </si>
  <si>
    <t>00:49,98</t>
  </si>
  <si>
    <t>00:06,38</t>
  </si>
  <si>
    <t>00:50,45</t>
  </si>
  <si>
    <t>00:06,85</t>
  </si>
  <si>
    <t>00:50,82</t>
  </si>
  <si>
    <t>Domenic</t>
  </si>
  <si>
    <t>00:54,17</t>
  </si>
  <si>
    <t>00:10,57</t>
  </si>
  <si>
    <t>GOWER</t>
  </si>
  <si>
    <t>00:54,93</t>
  </si>
  <si>
    <t>00:11,33</t>
  </si>
  <si>
    <t>00:55,87</t>
  </si>
  <si>
    <t>00:12,27</t>
  </si>
  <si>
    <t>00:56,28</t>
  </si>
  <si>
    <t>00:12,68</t>
  </si>
  <si>
    <t>00:56,99</t>
  </si>
  <si>
    <t>00:13,39</t>
  </si>
  <si>
    <t>DUNDON</t>
  </si>
  <si>
    <t>00:57,63</t>
  </si>
  <si>
    <t>00:14,03</t>
  </si>
  <si>
    <t>00:43,86</t>
  </si>
  <si>
    <t>00:44,77</t>
  </si>
  <si>
    <t>00:00,91</t>
  </si>
  <si>
    <t>00:45,34</t>
  </si>
  <si>
    <t>00:01,48</t>
  </si>
  <si>
    <t>00:45,49</t>
  </si>
  <si>
    <t>00:01,63</t>
  </si>
  <si>
    <t>00:45,61</t>
  </si>
  <si>
    <t>00:01,75</t>
  </si>
  <si>
    <t>00:47,28</t>
  </si>
  <si>
    <t>00:48,23</t>
  </si>
  <si>
    <t>00:48,26</t>
  </si>
  <si>
    <t>00:04,40</t>
  </si>
  <si>
    <t>00:49,64</t>
  </si>
  <si>
    <t>00:05,78</t>
  </si>
  <si>
    <t>Giant Slalom - Race 1</t>
  </si>
  <si>
    <t>01:09,06</t>
  </si>
  <si>
    <t>01:10,34</t>
  </si>
  <si>
    <t>00:01,28</t>
  </si>
  <si>
    <t>01:10,42</t>
  </si>
  <si>
    <t>00:01,36</t>
  </si>
  <si>
    <t>01:10,51</t>
  </si>
  <si>
    <t>00:01,45</t>
  </si>
  <si>
    <t>01:11,01</t>
  </si>
  <si>
    <t>00:01,95</t>
  </si>
  <si>
    <t>01:11,08</t>
  </si>
  <si>
    <t>00:02,02</t>
  </si>
  <si>
    <t>01:12,52</t>
  </si>
  <si>
    <t>01:13,68</t>
  </si>
  <si>
    <t>00:04,62</t>
  </si>
  <si>
    <t>01:16,39</t>
  </si>
  <si>
    <t>00:07,33</t>
  </si>
  <si>
    <t>01:16,50</t>
  </si>
  <si>
    <t>01:17,21</t>
  </si>
  <si>
    <t>00:08,15</t>
  </si>
  <si>
    <t>01:17,45</t>
  </si>
  <si>
    <t>00:08,39</t>
  </si>
  <si>
    <t>01:18,54</t>
  </si>
  <si>
    <t>00:09,48</t>
  </si>
  <si>
    <t>HAMILTON</t>
  </si>
  <si>
    <t>01:19,05</t>
  </si>
  <si>
    <t>00:09,99</t>
  </si>
  <si>
    <t>01:07,45</t>
  </si>
  <si>
    <t>01:07,59</t>
  </si>
  <si>
    <t>00:00,14</t>
  </si>
  <si>
    <t>01:09,07</t>
  </si>
  <si>
    <t>00:01,62</t>
  </si>
  <si>
    <t>01:09,37</t>
  </si>
  <si>
    <t>00:01,92</t>
  </si>
  <si>
    <t>01:09,68</t>
  </si>
  <si>
    <t>00:02,23</t>
  </si>
  <si>
    <t>01:10,39</t>
  </si>
  <si>
    <t>01:11,77</t>
  </si>
  <si>
    <t>00:04,32</t>
  </si>
  <si>
    <t>01:12,28</t>
  </si>
  <si>
    <t>00:04,83</t>
  </si>
  <si>
    <t>01:13,01</t>
  </si>
  <si>
    <t>00:05,56</t>
  </si>
  <si>
    <t>01:14,36</t>
  </si>
  <si>
    <t>00:06,91</t>
  </si>
  <si>
    <t>01:14,84</t>
  </si>
  <si>
    <t>00:07,39</t>
  </si>
  <si>
    <t>01:15,04</t>
  </si>
  <si>
    <t>00:07,59</t>
  </si>
  <si>
    <t>01:15,35</t>
  </si>
  <si>
    <t>00:07,90</t>
  </si>
  <si>
    <t>01:17,80</t>
  </si>
  <si>
    <t>01:18,10</t>
  </si>
  <si>
    <t>00:10,65</t>
  </si>
  <si>
    <t>01:21,20</t>
  </si>
  <si>
    <t>00:13,75</t>
  </si>
  <si>
    <t>01:12,88</t>
  </si>
  <si>
    <t>01:13,89</t>
  </si>
  <si>
    <t>00:01,01</t>
  </si>
  <si>
    <t>01:19,86</t>
  </si>
  <si>
    <t>00:06,98</t>
  </si>
  <si>
    <t>01:34,78</t>
  </si>
  <si>
    <t>00:21,90</t>
  </si>
  <si>
    <t>01:07,33</t>
  </si>
  <si>
    <t>01:07,68</t>
  </si>
  <si>
    <t>01:07,88</t>
  </si>
  <si>
    <t>00:00,55</t>
  </si>
  <si>
    <t>01:09,30</t>
  </si>
  <si>
    <t>00:01,97</t>
  </si>
  <si>
    <t>00:02,35</t>
  </si>
  <si>
    <t>01:09,79</t>
  </si>
  <si>
    <t>01:10,80</t>
  </si>
  <si>
    <t>00:03,47</t>
  </si>
  <si>
    <t>01:11,10</t>
  </si>
  <si>
    <t>00:03,77</t>
  </si>
  <si>
    <t>01:11,15</t>
  </si>
  <si>
    <t>00:03,82</t>
  </si>
  <si>
    <t>01:11,86</t>
  </si>
  <si>
    <t>01:12,82</t>
  </si>
  <si>
    <t>00:05,49</t>
  </si>
  <si>
    <t>01:14,10</t>
  </si>
  <si>
    <t>00:06,77</t>
  </si>
  <si>
    <t>01:14,95</t>
  </si>
  <si>
    <t>00:07,68</t>
  </si>
  <si>
    <t>01:15,93</t>
  </si>
  <si>
    <t>00:08,60</t>
  </si>
  <si>
    <t>01:17,36</t>
  </si>
  <si>
    <t>00:10,03</t>
  </si>
  <si>
    <t>01:18,31</t>
  </si>
  <si>
    <t>00:10,98</t>
  </si>
  <si>
    <t>01:18,59</t>
  </si>
  <si>
    <t>01:20,51</t>
  </si>
  <si>
    <t>00:00,44</t>
  </si>
  <si>
    <t>01:06,32</t>
  </si>
  <si>
    <t>00:00,89</t>
  </si>
  <si>
    <t>01:07,15</t>
  </si>
  <si>
    <t>01:07,18</t>
  </si>
  <si>
    <t>01:07,62</t>
  </si>
  <si>
    <t>01:07,69</t>
  </si>
  <si>
    <t>01:08,23</t>
  </si>
  <si>
    <t>00:02,80</t>
  </si>
  <si>
    <t>01:08,26</t>
  </si>
  <si>
    <t>00:02,83</t>
  </si>
  <si>
    <t>01:10,00</t>
  </si>
  <si>
    <t>00:04,57</t>
  </si>
  <si>
    <t>01:10,74</t>
  </si>
  <si>
    <t>00:05,31</t>
  </si>
  <si>
    <t>01:10,83</t>
  </si>
  <si>
    <t>01:11,73</t>
  </si>
  <si>
    <t>01:12,18</t>
  </si>
  <si>
    <t>29.09.18 .3
Cardrona  
GS</t>
  </si>
  <si>
    <t>00:46,71</t>
  </si>
  <si>
    <t>00:02,85</t>
  </si>
  <si>
    <t>Cardrona NZYS</t>
  </si>
  <si>
    <t>Giant Slalom- Race 2</t>
  </si>
  <si>
    <t>Official ranking</t>
  </si>
  <si>
    <t>SMYTH Mikayla</t>
  </si>
  <si>
    <t>01:09,61</t>
  </si>
  <si>
    <t>FINNEGAN Jessica</t>
  </si>
  <si>
    <t>01:11,61</t>
  </si>
  <si>
    <t>00:02,00</t>
  </si>
  <si>
    <t>SCOTT Alys</t>
  </si>
  <si>
    <t>01:11,68</t>
  </si>
  <si>
    <t>00:02,07</t>
  </si>
  <si>
    <t>SAKA Sakiko</t>
  </si>
  <si>
    <t>00:02,91</t>
  </si>
  <si>
    <t>FULLERTON Ruby</t>
  </si>
  <si>
    <t>01:13,48</t>
  </si>
  <si>
    <t>FRANCIS Jaime</t>
  </si>
  <si>
    <t>01:13,80</t>
  </si>
  <si>
    <t>00:04,19</t>
  </si>
  <si>
    <t>KEY Olivia</t>
  </si>
  <si>
    <t>01:14,08</t>
  </si>
  <si>
    <t>00:04,47</t>
  </si>
  <si>
    <t>ADDIS Catalina</t>
  </si>
  <si>
    <t>00:05,61</t>
  </si>
  <si>
    <t>HUTCHISON Brooke</t>
  </si>
  <si>
    <t>00:07,95</t>
  </si>
  <si>
    <t>PARR Zoã«</t>
  </si>
  <si>
    <t>00:08,14</t>
  </si>
  <si>
    <t>DAINES Maddison</t>
  </si>
  <si>
    <t>01:17,98</t>
  </si>
  <si>
    <t>00:08,37</t>
  </si>
  <si>
    <t>DU TEMPLE Coco</t>
  </si>
  <si>
    <t>00:08,93</t>
  </si>
  <si>
    <t>STRAKA Emma</t>
  </si>
  <si>
    <t>01:19,23</t>
  </si>
  <si>
    <t>00:09,62</t>
  </si>
  <si>
    <t>HAMILTON Anna</t>
  </si>
  <si>
    <t>01:20,72</t>
  </si>
  <si>
    <t>VILE Nissa</t>
  </si>
  <si>
    <t>01:23,13</t>
  </si>
  <si>
    <t>00:13,52</t>
  </si>
  <si>
    <t>FROST Mackenzie</t>
  </si>
  <si>
    <t>01:09,48</t>
  </si>
  <si>
    <t>WHEATLEY Kyra</t>
  </si>
  <si>
    <t>01:09,89</t>
  </si>
  <si>
    <t>00:00,41</t>
  </si>
  <si>
    <t>FLIGHT Olivia</t>
  </si>
  <si>
    <t>01:10,06</t>
  </si>
  <si>
    <t>00:00,58</t>
  </si>
  <si>
    <t>HINTON Michol</t>
  </si>
  <si>
    <t>01:10,61</t>
  </si>
  <si>
    <t>VILE Esther</t>
  </si>
  <si>
    <t>00:02,70</t>
  </si>
  <si>
    <t>KEIJZER Chloe</t>
  </si>
  <si>
    <t>01:13,56</t>
  </si>
  <si>
    <t>ULLRICH Sophia</t>
  </si>
  <si>
    <t>01:13,90</t>
  </si>
  <si>
    <t>00:04,42</t>
  </si>
  <si>
    <t>FRANCIS Charlie</t>
  </si>
  <si>
    <t>01:13,97</t>
  </si>
  <si>
    <t>00:04,49</t>
  </si>
  <si>
    <t>JOHNSON Jenna</t>
  </si>
  <si>
    <t>01:16,03</t>
  </si>
  <si>
    <t>00:06,55</t>
  </si>
  <si>
    <t>WALLACE Meg</t>
  </si>
  <si>
    <t>01:16,06</t>
  </si>
  <si>
    <t>00:06,58</t>
  </si>
  <si>
    <t>READE Sophia</t>
  </si>
  <si>
    <t>01:16,22</t>
  </si>
  <si>
    <t>00:06,74</t>
  </si>
  <si>
    <t>READE Francesca</t>
  </si>
  <si>
    <t>01:16,65</t>
  </si>
  <si>
    <t>00:07,17</t>
  </si>
  <si>
    <t>MASFEN Molly</t>
  </si>
  <si>
    <t>01:16,67</t>
  </si>
  <si>
    <t>SUNDER Sonya</t>
  </si>
  <si>
    <t>01:19,08</t>
  </si>
  <si>
    <t>STOW Amelie</t>
  </si>
  <si>
    <t>01:19,39</t>
  </si>
  <si>
    <t>HUTCHISON Annabel</t>
  </si>
  <si>
    <t>01:22,65</t>
  </si>
  <si>
    <t>00:13,17</t>
  </si>
  <si>
    <t>SCOTT Lily</t>
  </si>
  <si>
    <t>01:16,86</t>
  </si>
  <si>
    <t>SCHONI Ella</t>
  </si>
  <si>
    <t>01:16,90</t>
  </si>
  <si>
    <t>00:00,04</t>
  </si>
  <si>
    <t>SPEED Bridget</t>
  </si>
  <si>
    <t>01:21,47</t>
  </si>
  <si>
    <t>00:04,61</t>
  </si>
  <si>
    <t>SIMSON Georgie</t>
  </si>
  <si>
    <t>01:38,58</t>
  </si>
  <si>
    <t>00:21,72</t>
  </si>
  <si>
    <t>JACKSON Alec</t>
  </si>
  <si>
    <t>01:08,82</t>
  </si>
  <si>
    <t>PACKER Sammie</t>
  </si>
  <si>
    <t>01:10,63</t>
  </si>
  <si>
    <t>00:01,81</t>
  </si>
  <si>
    <t>HUR Dohyun</t>
  </si>
  <si>
    <t>00:02,01</t>
  </si>
  <si>
    <t>MUTTON Jesse</t>
  </si>
  <si>
    <t>MEIKLE Hemi</t>
  </si>
  <si>
    <t>01:11,79</t>
  </si>
  <si>
    <t>00:02,97</t>
  </si>
  <si>
    <t>LYNE Sebastian</t>
  </si>
  <si>
    <t>01:12,50</t>
  </si>
  <si>
    <t>PICTON-WARLOW Thomas</t>
  </si>
  <si>
    <t>01:12,73</t>
  </si>
  <si>
    <t>00:03,91</t>
  </si>
  <si>
    <t>FENN Henri</t>
  </si>
  <si>
    <t>01:13,20</t>
  </si>
  <si>
    <t>00:04,38</t>
  </si>
  <si>
    <t>WILKINS Luke</t>
  </si>
  <si>
    <t>01:14,01</t>
  </si>
  <si>
    <t>00:05,19</t>
  </si>
  <si>
    <t>CRAWFORD Henry</t>
  </si>
  <si>
    <t>01:15,78</t>
  </si>
  <si>
    <t>00:06,96</t>
  </si>
  <si>
    <t>SEETO Harry</t>
  </si>
  <si>
    <t>01:15,82</t>
  </si>
  <si>
    <t>00:07,00</t>
  </si>
  <si>
    <t>BOTHERWAY Domenic</t>
  </si>
  <si>
    <t>01:15,99</t>
  </si>
  <si>
    <t>DUNDON Charles</t>
  </si>
  <si>
    <t>01:17,27</t>
  </si>
  <si>
    <t>00:08,45</t>
  </si>
  <si>
    <t>GOWER Angus</t>
  </si>
  <si>
    <t>01:17,53</t>
  </si>
  <si>
    <t>00:08,71</t>
  </si>
  <si>
    <t>PRATT Sam</t>
  </si>
  <si>
    <t>00:10,45</t>
  </si>
  <si>
    <t>PARR Alexander</t>
  </si>
  <si>
    <t>01:21,11</t>
  </si>
  <si>
    <t>FERRAR Samson</t>
  </si>
  <si>
    <t>01:21,94</t>
  </si>
  <si>
    <t>00:13,12</t>
  </si>
  <si>
    <t>MATTHEWS Fergus</t>
  </si>
  <si>
    <t>01:22,18</t>
  </si>
  <si>
    <t>00:13,36</t>
  </si>
  <si>
    <t>MESSENGER Harrison</t>
  </si>
  <si>
    <t>01:07,42</t>
  </si>
  <si>
    <t>HADLEY Sam</t>
  </si>
  <si>
    <t>00:00,81</t>
  </si>
  <si>
    <t>DAINES Harrison</t>
  </si>
  <si>
    <t>01:08,29</t>
  </si>
  <si>
    <t>00:00,87</t>
  </si>
  <si>
    <t>DAINES Campbell</t>
  </si>
  <si>
    <t>01:09,41</t>
  </si>
  <si>
    <t>00:01,99</t>
  </si>
  <si>
    <t>STANFIELD James</t>
  </si>
  <si>
    <t>01:09,43</t>
  </si>
  <si>
    <t>HUFFLET Henri</t>
  </si>
  <si>
    <t>01:09,60</t>
  </si>
  <si>
    <t>O'CONNELL Albie</t>
  </si>
  <si>
    <t>01:09,84</t>
  </si>
  <si>
    <t>00:02,42</t>
  </si>
  <si>
    <t>WOODS Sam</t>
  </si>
  <si>
    <t>01:10,29</t>
  </si>
  <si>
    <t>00:02,87</t>
  </si>
  <si>
    <t>HARMAN Jack</t>
  </si>
  <si>
    <t>01:10,67</t>
  </si>
  <si>
    <t>00:03,25</t>
  </si>
  <si>
    <t>WILKINS Aidan</t>
  </si>
  <si>
    <t>BLEWITT Ben</t>
  </si>
  <si>
    <t>01:11,18</t>
  </si>
  <si>
    <t>00:03,76</t>
  </si>
  <si>
    <t>HOPE Tom</t>
  </si>
  <si>
    <t>01:13,73</t>
  </si>
  <si>
    <t>FINNEGAN Samuel</t>
  </si>
  <si>
    <t>01:14,16</t>
  </si>
  <si>
    <t>MITCHELL Jack</t>
  </si>
  <si>
    <t>01:14,48</t>
  </si>
  <si>
    <t>00:07,06</t>
  </si>
  <si>
    <t>STALEY Gregor</t>
  </si>
  <si>
    <t>AN Seungjae</t>
  </si>
  <si>
    <t>01:17,46</t>
  </si>
  <si>
    <t>00:00,01</t>
  </si>
  <si>
    <t>Gregor</t>
  </si>
  <si>
    <t>Staley</t>
  </si>
  <si>
    <t>Giant Slalom- Race 3</t>
  </si>
  <si>
    <t>01:11,30</t>
  </si>
  <si>
    <t>01:11,98</t>
  </si>
  <si>
    <t>00:00,68</t>
  </si>
  <si>
    <t>01:13,15</t>
  </si>
  <si>
    <t>00:01,85</t>
  </si>
  <si>
    <t>00:02,41</t>
  </si>
  <si>
    <t>01:14,07</t>
  </si>
  <si>
    <t>00:02,77</t>
  </si>
  <si>
    <t>01:14,35</t>
  </si>
  <si>
    <t>00:03,05</t>
  </si>
  <si>
    <t>01:14,99</t>
  </si>
  <si>
    <t>00:03,69</t>
  </si>
  <si>
    <t>01:17,97</t>
  </si>
  <si>
    <t>00:06,67</t>
  </si>
  <si>
    <t>01:19,25</t>
  </si>
  <si>
    <t>01:20,70</t>
  </si>
  <si>
    <t>01:21,13</t>
  </si>
  <si>
    <t>00:09,83</t>
  </si>
  <si>
    <t>01:22,08</t>
  </si>
  <si>
    <t>00:10,78</t>
  </si>
  <si>
    <t>01:25,37</t>
  </si>
  <si>
    <t>00:14,07</t>
  </si>
  <si>
    <t>01:10,49</t>
  </si>
  <si>
    <t>01:11,16</t>
  </si>
  <si>
    <t>00:00,67</t>
  </si>
  <si>
    <t>01:11,64</t>
  </si>
  <si>
    <t>00:01,15</t>
  </si>
  <si>
    <t>01:12,85</t>
  </si>
  <si>
    <t>01:13,30</t>
  </si>
  <si>
    <t>00:02,81</t>
  </si>
  <si>
    <t>00:02,99</t>
  </si>
  <si>
    <t>01:13,58</t>
  </si>
  <si>
    <t>00:03,09</t>
  </si>
  <si>
    <t>01:14,61</t>
  </si>
  <si>
    <t>00:04,12</t>
  </si>
  <si>
    <t>01:16,58</t>
  </si>
  <si>
    <t>00:06,09</t>
  </si>
  <si>
    <t>01:16,70</t>
  </si>
  <si>
    <t>01:17,38</t>
  </si>
  <si>
    <t>00:06,89</t>
  </si>
  <si>
    <t>01:17,94</t>
  </si>
  <si>
    <t>00:07,45</t>
  </si>
  <si>
    <t>01:19,11</t>
  </si>
  <si>
    <t>01:19,88</t>
  </si>
  <si>
    <t>00:09,39</t>
  </si>
  <si>
    <t>01:21,06</t>
  </si>
  <si>
    <t>00:13,45</t>
  </si>
  <si>
    <t>01:15,85</t>
  </si>
  <si>
    <t>01:19,20</t>
  </si>
  <si>
    <t>01:20,77</t>
  </si>
  <si>
    <t>00:04,92</t>
  </si>
  <si>
    <t>01:39,16</t>
  </si>
  <si>
    <t>00:23,31</t>
  </si>
  <si>
    <t>01:09,16</t>
  </si>
  <si>
    <t>01:09,97</t>
  </si>
  <si>
    <t>01:10,25</t>
  </si>
  <si>
    <t>01:11,89</t>
  </si>
  <si>
    <t>00:02,73</t>
  </si>
  <si>
    <t>01:12,08</t>
  </si>
  <si>
    <t>00:02,92</t>
  </si>
  <si>
    <t>00:04,04</t>
  </si>
  <si>
    <t>01:13,27</t>
  </si>
  <si>
    <t>00:04,11</t>
  </si>
  <si>
    <t>FRANCIS Will</t>
  </si>
  <si>
    <t>01:14,21</t>
  </si>
  <si>
    <t>00:05,05</t>
  </si>
  <si>
    <t>01:14,87</t>
  </si>
  <si>
    <t>01:15,63</t>
  </si>
  <si>
    <t>00:06,47</t>
  </si>
  <si>
    <t>01:16,36</t>
  </si>
  <si>
    <t>01:18,03</t>
  </si>
  <si>
    <t>00:08,87</t>
  </si>
  <si>
    <t>01:19,16</t>
  </si>
  <si>
    <t>00:10,00</t>
  </si>
  <si>
    <t>01:19,35</t>
  </si>
  <si>
    <t>00:10,19</t>
  </si>
  <si>
    <t>01:19,43</t>
  </si>
  <si>
    <t>00:10,27</t>
  </si>
  <si>
    <t>01:20,56</t>
  </si>
  <si>
    <t>01:21,91</t>
  </si>
  <si>
    <t>00:12,75</t>
  </si>
  <si>
    <t>01:22,84</t>
  </si>
  <si>
    <t>00:13,68</t>
  </si>
  <si>
    <t>01:07,53</t>
  </si>
  <si>
    <t>01:07,73</t>
  </si>
  <si>
    <t>00:00,20</t>
  </si>
  <si>
    <t>01:08,42</t>
  </si>
  <si>
    <t>00:01,77</t>
  </si>
  <si>
    <t>01:09,45</t>
  </si>
  <si>
    <t>01:09,50</t>
  </si>
  <si>
    <t>01:10,12</t>
  </si>
  <si>
    <t>00:02,59</t>
  </si>
  <si>
    <t>01:10,85</t>
  </si>
  <si>
    <t>00:03,32</t>
  </si>
  <si>
    <t>00:03,57</t>
  </si>
  <si>
    <t>01:11,40</t>
  </si>
  <si>
    <t>01:11,42</t>
  </si>
  <si>
    <t>01:13,02</t>
  </si>
  <si>
    <t>01:15,08</t>
  </si>
  <si>
    <t>00:07,55</t>
  </si>
  <si>
    <t>01:17,87</t>
  </si>
  <si>
    <t>01:18,97</t>
  </si>
  <si>
    <t>00:01,10</t>
  </si>
  <si>
    <t>21.10.18.1   Snowplanet 
SL</t>
  </si>
  <si>
    <t>21.10.18.12  Snowplanet 
SL</t>
  </si>
  <si>
    <t>Current 
NP SG</t>
  </si>
  <si>
    <t>Current
NP GS</t>
  </si>
  <si>
    <t>Snowplanet Indoor Slalom Champs</t>
  </si>
  <si>
    <t>National Points Race 1</t>
  </si>
  <si>
    <t>Run 1</t>
  </si>
  <si>
    <t>Run 2</t>
  </si>
  <si>
    <t>HOBMAN Oliver</t>
  </si>
  <si>
    <t>QUIROZ-FRANKLAND Lucas</t>
  </si>
  <si>
    <t>MULRENNAN Patrick</t>
  </si>
  <si>
    <t>PORTER Tess</t>
  </si>
  <si>
    <t>GASCU Roberta</t>
  </si>
  <si>
    <t>O'REILLY Flynn</t>
  </si>
  <si>
    <t>EHSANKYA Hana</t>
  </si>
  <si>
    <t>HOLBROOK Finn</t>
  </si>
  <si>
    <t>PARR Zoe</t>
  </si>
  <si>
    <t>BARRY Holly</t>
  </si>
  <si>
    <t>VON-PEIN Jorja</t>
  </si>
  <si>
    <t>ROLLERSON Megan</t>
  </si>
  <si>
    <t>BRAWN Amelia</t>
  </si>
  <si>
    <t>ANTONE Morgan</t>
  </si>
  <si>
    <t>KIDD Alexander</t>
  </si>
  <si>
    <t>BRAWN Stella</t>
  </si>
  <si>
    <t>FRENCH Christian</t>
  </si>
  <si>
    <t>National Points Race 2</t>
  </si>
  <si>
    <t>Run 3</t>
  </si>
  <si>
    <t>Run 4</t>
  </si>
  <si>
    <t>00:18,47</t>
  </si>
  <si>
    <t>00:18,60</t>
  </si>
  <si>
    <t>00:37,07</t>
  </si>
  <si>
    <t>00:19,78</t>
  </si>
  <si>
    <t>00:39,81</t>
  </si>
  <si>
    <t>00:19,81</t>
  </si>
  <si>
    <t>00:20,05</t>
  </si>
  <si>
    <t>00:39,86</t>
  </si>
  <si>
    <t>00:02,79</t>
  </si>
  <si>
    <t>00:19,89</t>
  </si>
  <si>
    <t>00:40,03</t>
  </si>
  <si>
    <t>00:02,96</t>
  </si>
  <si>
    <t>00:19,98</t>
  </si>
  <si>
    <t>00:20,88</t>
  </si>
  <si>
    <t>00:40,86</t>
  </si>
  <si>
    <t>00:03,79</t>
  </si>
  <si>
    <t>00:20,38</t>
  </si>
  <si>
    <t>00:20,76</t>
  </si>
  <si>
    <t>00:41,14</t>
  </si>
  <si>
    <t>00:04,07</t>
  </si>
  <si>
    <t>00:20,92</t>
  </si>
  <si>
    <t>00:20,36</t>
  </si>
  <si>
    <t>00:41,28</t>
  </si>
  <si>
    <t>00:04,21</t>
  </si>
  <si>
    <t>00:21,10</t>
  </si>
  <si>
    <t>00:20,86</t>
  </si>
  <si>
    <t>00:41,96</t>
  </si>
  <si>
    <t>00:04,89</t>
  </si>
  <si>
    <t>00:20,84</t>
  </si>
  <si>
    <t>00:21,32</t>
  </si>
  <si>
    <t>00:42,16</t>
  </si>
  <si>
    <t>00:05,09</t>
  </si>
  <si>
    <t>00:21,25</t>
  </si>
  <si>
    <t>00:21,67</t>
  </si>
  <si>
    <t>00:42,92</t>
  </si>
  <si>
    <t>00:21,95</t>
  </si>
  <si>
    <t>00:21,30</t>
  </si>
  <si>
    <t>00:06,18</t>
  </si>
  <si>
    <t>00:21,78</t>
  </si>
  <si>
    <t>00:21,69</t>
  </si>
  <si>
    <t>00:43,47</t>
  </si>
  <si>
    <t>00:21,98</t>
  </si>
  <si>
    <t>00:43,70</t>
  </si>
  <si>
    <t>00:06,63</t>
  </si>
  <si>
    <t>00:21,89</t>
  </si>
  <si>
    <t>00:22,22</t>
  </si>
  <si>
    <t>00:44,11</t>
  </si>
  <si>
    <t>00:23,25</t>
  </si>
  <si>
    <t>00:21,22</t>
  </si>
  <si>
    <t>00:44,47</t>
  </si>
  <si>
    <t>00:07,40</t>
  </si>
  <si>
    <t>00:22,11</t>
  </si>
  <si>
    <t>00:22,39</t>
  </si>
  <si>
    <t>00:44,50</t>
  </si>
  <si>
    <t>00:07,43</t>
  </si>
  <si>
    <t>00:22,55</t>
  </si>
  <si>
    <t>00:22,42</t>
  </si>
  <si>
    <t>00:44,97</t>
  </si>
  <si>
    <t>00:22,25</t>
  </si>
  <si>
    <t>00:22,79</t>
  </si>
  <si>
    <t>00:45,04</t>
  </si>
  <si>
    <t>00:24,59</t>
  </si>
  <si>
    <t>00:21,21</t>
  </si>
  <si>
    <t>00:45,80</t>
  </si>
  <si>
    <t>00:08,73</t>
  </si>
  <si>
    <t>00:23,12</t>
  </si>
  <si>
    <t>00:46,06</t>
  </si>
  <si>
    <t>00:08,99</t>
  </si>
  <si>
    <t>00:23,03</t>
  </si>
  <si>
    <t>00:23,45</t>
  </si>
  <si>
    <t>00:09,41</t>
  </si>
  <si>
    <t>00:24,44</t>
  </si>
  <si>
    <t>00:23,50</t>
  </si>
  <si>
    <t>00:47,94</t>
  </si>
  <si>
    <t>00:10,87</t>
  </si>
  <si>
    <t>00:24,34</t>
  </si>
  <si>
    <t>00:24,54</t>
  </si>
  <si>
    <t>00:48,88</t>
  </si>
  <si>
    <t>00:24,09</t>
  </si>
  <si>
    <t>00:25,33</t>
  </si>
  <si>
    <t>00:49,42</t>
  </si>
  <si>
    <t>00:12,35</t>
  </si>
  <si>
    <t>00:25,44</t>
  </si>
  <si>
    <t>00:25,99</t>
  </si>
  <si>
    <t>00:51,43</t>
  </si>
  <si>
    <t>00:14,36</t>
  </si>
  <si>
    <t>00:29,41</t>
  </si>
  <si>
    <t>00:28,34</t>
  </si>
  <si>
    <t>00:57,75</t>
  </si>
  <si>
    <t>00:20,68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</si>
</sst>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:ss.00"/>
  </numFmts>
  <fonts count="8" x14ac:knownFonts="1"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7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4">
    <xf numFmtId="0" fontId="0" fillId="0" borderId="0" xfId="0"/>
    <xf numFmtId="0" fontId="1" fillId="2" borderId="0" xfId="0" applyFont="1" applyFill="1" applyAlignment="1">
      <alignment horizontal="left"/>
    </xf>
    <xf numFmtId="2" fontId="1" fillId="2" borderId="0" xfId="0" applyNumberFormat="1" applyFont="1" applyFill="1" applyAlignment="1">
      <alignment horizontal="left" wrapText="1"/>
    </xf>
    <xf numFmtId="49" fontId="1" fillId="2" borderId="0" xfId="0" applyNumberFormat="1" applyFont="1" applyFill="1" applyAlignment="1">
      <alignment horizontal="left" wrapText="1"/>
    </xf>
    <xf numFmtId="14" fontId="1" fillId="2" borderId="0" xfId="0" applyNumberFormat="1" applyFont="1" applyFill="1" applyAlignment="1">
      <alignment horizontal="left"/>
    </xf>
    <xf numFmtId="1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 wrapText="1"/>
    </xf>
    <xf numFmtId="0" fontId="0" fillId="3" borderId="0" xfId="0" applyFill="1"/>
    <xf numFmtId="0" fontId="3" fillId="2" borderId="0" xfId="0" applyFont="1" applyFill="1"/>
    <xf numFmtId="0" fontId="3" fillId="0" borderId="0" xfId="0" applyFont="1"/>
    <xf numFmtId="0" fontId="3" fillId="3" borderId="0" xfId="0" applyFont="1" applyFill="1"/>
    <xf numFmtId="0" fontId="3" fillId="3" borderId="0" xfId="0" applyFont="1" applyFill="1" applyAlignment="1">
      <alignment horizontal="center" wrapText="1"/>
    </xf>
    <xf numFmtId="0" fontId="3" fillId="5" borderId="0" xfId="0" applyFont="1" applyFill="1" applyAlignment="1">
      <alignment horizontal="center" wrapText="1"/>
    </xf>
    <xf numFmtId="0" fontId="3" fillId="5" borderId="0" xfId="0" applyFont="1" applyFill="1" applyAlignment="1">
      <alignment horizontal="center"/>
    </xf>
    <xf numFmtId="0" fontId="3" fillId="6" borderId="0" xfId="0" applyFont="1" applyFill="1" applyAlignment="1">
      <alignment horizontal="center"/>
    </xf>
    <xf numFmtId="0" fontId="1" fillId="3" borderId="0" xfId="1" applyNumberFormat="1" applyFont="1" applyFill="1" applyBorder="1" applyAlignment="1">
      <alignment horizontal="center" wrapText="1"/>
    </xf>
    <xf numFmtId="0" fontId="0" fillId="5" borderId="0" xfId="0" applyFill="1"/>
    <xf numFmtId="0" fontId="0" fillId="6" borderId="0" xfId="0" applyFill="1"/>
    <xf numFmtId="0" fontId="1" fillId="5" borderId="0" xfId="1" applyNumberFormat="1" applyFont="1" applyFill="1" applyBorder="1" applyAlignment="1">
      <alignment horizontal="center" wrapText="1"/>
    </xf>
    <xf numFmtId="0" fontId="3" fillId="6" borderId="0" xfId="0" applyFont="1" applyFill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4" fillId="0" borderId="0" xfId="0" applyFont="1" applyAlignment="1">
      <alignment horizontal="center" vertical="top"/>
    </xf>
    <xf numFmtId="2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 wrapText="1"/>
    </xf>
    <xf numFmtId="2" fontId="0" fillId="0" borderId="0" xfId="0" applyNumberFormat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left"/>
    </xf>
    <xf numFmtId="0" fontId="5" fillId="0" borderId="0" xfId="0" applyFont="1"/>
    <xf numFmtId="49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47" fontId="0" fillId="0" borderId="0" xfId="0" applyNumberFormat="1"/>
    <xf numFmtId="2" fontId="0" fillId="0" borderId="0" xfId="0" applyNumberFormat="1" applyFill="1"/>
    <xf numFmtId="0" fontId="3" fillId="6" borderId="0" xfId="0" applyFont="1" applyFill="1"/>
    <xf numFmtId="0" fontId="0" fillId="4" borderId="0" xfId="0" applyFill="1"/>
    <xf numFmtId="2" fontId="0" fillId="4" borderId="0" xfId="0" applyNumberFormat="1" applyFill="1"/>
    <xf numFmtId="164" fontId="0" fillId="0" borderId="0" xfId="0" applyNumberFormat="1"/>
    <xf numFmtId="0" fontId="6" fillId="0" borderId="0" xfId="0" applyFont="1"/>
    <xf numFmtId="0" fontId="0" fillId="7" borderId="0" xfId="0" applyFill="1" applyAlignment="1">
      <alignment horizontal="center" wrapText="1"/>
    </xf>
    <xf numFmtId="0" fontId="7" fillId="0" borderId="0" xfId="0" applyFont="1" applyBorder="1"/>
    <xf numFmtId="0" fontId="7" fillId="0" borderId="0" xfId="0" applyFont="1"/>
    <xf numFmtId="0" fontId="7" fillId="0" borderId="1" xfId="0" applyFont="1" applyBorder="1"/>
    <xf numFmtId="0" fontId="5" fillId="7" borderId="0" xfId="0" applyFont="1" applyFill="1" applyAlignment="1">
      <alignment horizontal="center" wrapText="1"/>
    </xf>
    <xf numFmtId="2" fontId="3" fillId="2" borderId="0" xfId="0" applyNumberFormat="1" applyFont="1" applyFill="1" applyAlignment="1">
      <alignment horizontal="left" wrapText="1"/>
    </xf>
    <xf numFmtId="2" fontId="3" fillId="4" borderId="0" xfId="0" applyNumberFormat="1" applyFont="1" applyFill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3" fillId="6" borderId="0" xfId="0" applyFont="1" applyFill="1" applyAlignment="1">
      <alignment horizontal="left" wrapText="1"/>
    </xf>
    <xf numFmtId="0" fontId="3" fillId="5" borderId="0" xfId="0" applyFont="1" applyFill="1" applyAlignment="1">
      <alignment horizontal="left" wrapText="1"/>
    </xf>
    <xf numFmtId="0" fontId="3" fillId="2" borderId="0" xfId="0" applyNumberFormat="1" applyFont="1" applyFill="1" applyAlignment="1">
      <alignment horizontal="left" wrapText="1"/>
    </xf>
    <xf numFmtId="0" fontId="1" fillId="3" borderId="0" xfId="1" applyNumberFormat="1" applyFont="1" applyFill="1" applyBorder="1" applyAlignment="1">
      <alignment horizontal="left" wrapText="1"/>
    </xf>
  </cellXfs>
  <cellStyles count="2">
    <cellStyle name="Normal" xfId="0" builtinId="0"/>
    <cellStyle name="Normal 2" xfId="1" xr:uid="{99025E83-624F-4645-AAE9-1E7D0F03E6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evelopment\Alpine\2018\2018_National%20Points%20and%20Series%20Tables\2018%20National%20Points%20Lists\2017_End%20Of%20Season_National%20Points%20to%202018_Base%20List%20Conversion%20Tab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7 EOS"/>
      <sheetName val="2018 Base Ladies"/>
      <sheetName val="2018 Base Men"/>
      <sheetName val="Adjustment Values"/>
      <sheetName val="Age Categories"/>
      <sheetName val="171014.1 SP SL"/>
      <sheetName val="171014.2 SP SL"/>
      <sheetName val="170924.1 CA SL"/>
      <sheetName val="170924.2 CA SL"/>
      <sheetName val="170923.1 CA GS"/>
      <sheetName val="170923.2 CA GS"/>
      <sheetName val="170922.2 CA SG"/>
      <sheetName val="170922.1 CA SG"/>
      <sheetName val="170914.1 Whaka GS"/>
      <sheetName val="170914.2 Whaka GS"/>
      <sheetName val="170828.1 Ohau GS"/>
      <sheetName val="170828.2 Ohau GS"/>
      <sheetName val="170915.1 Whaka SL"/>
      <sheetName val="170827.2 Ohau SL"/>
      <sheetName val="170827.1 Ohau SL"/>
      <sheetName val="170902.2 MH SL"/>
      <sheetName val="170902.1 MH SL"/>
      <sheetName val="170903.1 MH GS"/>
      <sheetName val="170903.2 MH GS"/>
      <sheetName val="2017 Base List"/>
      <sheetName val="170812.1 CP NZYS SL"/>
      <sheetName val="170812.2 CP NZYS SL"/>
      <sheetName val="170811.2 CP NZYS GS"/>
      <sheetName val="170811.1 CP NZYS GS"/>
    </sheetNames>
    <sheetDataSet>
      <sheetData sheetId="0"/>
      <sheetData sheetId="1"/>
      <sheetData sheetId="2"/>
      <sheetData sheetId="3"/>
      <sheetData sheetId="4">
        <row r="1">
          <cell r="A1">
            <v>2006</v>
          </cell>
          <cell r="B1" t="str">
            <v>U14</v>
          </cell>
        </row>
        <row r="2">
          <cell r="A2">
            <v>2005</v>
          </cell>
          <cell r="B2" t="str">
            <v>U14</v>
          </cell>
        </row>
        <row r="3">
          <cell r="A3">
            <v>2004</v>
          </cell>
          <cell r="B3" t="str">
            <v>U16</v>
          </cell>
        </row>
        <row r="4">
          <cell r="A4">
            <v>2003</v>
          </cell>
          <cell r="B4" t="str">
            <v>U16</v>
          </cell>
        </row>
        <row r="5">
          <cell r="A5">
            <v>2002</v>
          </cell>
          <cell r="B5" t="str">
            <v>U19</v>
          </cell>
        </row>
        <row r="6">
          <cell r="A6">
            <v>2001</v>
          </cell>
          <cell r="B6" t="str">
            <v>U19</v>
          </cell>
        </row>
        <row r="7">
          <cell r="A7">
            <v>2000</v>
          </cell>
          <cell r="B7" t="str">
            <v>U19</v>
          </cell>
        </row>
        <row r="8">
          <cell r="A8">
            <v>1999</v>
          </cell>
          <cell r="B8" t="str">
            <v>U21</v>
          </cell>
        </row>
        <row r="9">
          <cell r="A9">
            <v>1998</v>
          </cell>
          <cell r="B9" t="str">
            <v>U21</v>
          </cell>
        </row>
        <row r="10">
          <cell r="A10">
            <v>1997</v>
          </cell>
          <cell r="B10" t="str">
            <v>Sen</v>
          </cell>
        </row>
        <row r="11">
          <cell r="A11">
            <v>1996</v>
          </cell>
          <cell r="B11" t="str">
            <v>Sen</v>
          </cell>
        </row>
        <row r="12">
          <cell r="A12">
            <v>1995</v>
          </cell>
          <cell r="B12" t="str">
            <v>Sen</v>
          </cell>
        </row>
        <row r="13">
          <cell r="A13">
            <v>1994</v>
          </cell>
          <cell r="B13" t="str">
            <v>Sen</v>
          </cell>
        </row>
        <row r="14">
          <cell r="A14">
            <v>1993</v>
          </cell>
          <cell r="B14" t="str">
            <v>Sen</v>
          </cell>
        </row>
        <row r="15">
          <cell r="A15">
            <v>1992</v>
          </cell>
          <cell r="B15" t="str">
            <v>Sen</v>
          </cell>
        </row>
        <row r="16">
          <cell r="A16">
            <v>1991</v>
          </cell>
          <cell r="B16" t="str">
            <v>Sen</v>
          </cell>
        </row>
        <row r="17">
          <cell r="A17">
            <v>1990</v>
          </cell>
          <cell r="B17" t="str">
            <v>Sen</v>
          </cell>
        </row>
        <row r="18">
          <cell r="A18">
            <v>1989</v>
          </cell>
          <cell r="B18" t="str">
            <v>Sen</v>
          </cell>
        </row>
        <row r="19">
          <cell r="A19">
            <v>1988</v>
          </cell>
          <cell r="B19" t="str">
            <v>Sen</v>
          </cell>
        </row>
        <row r="20">
          <cell r="A20">
            <v>1987</v>
          </cell>
          <cell r="B20" t="str">
            <v>Sen</v>
          </cell>
        </row>
        <row r="21">
          <cell r="A21">
            <v>1986</v>
          </cell>
          <cell r="B21" t="str">
            <v>Sen</v>
          </cell>
        </row>
        <row r="22">
          <cell r="A22">
            <v>1985</v>
          </cell>
          <cell r="B22" t="str">
            <v>Sen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5B8E2-CB52-4DDF-9CD2-3C944CC298AE}">
  <dimension ref="A1:BT289"/>
  <sheetViews>
    <sheetView tabSelected="1" zoomScale="70" zoomScaleNormal="7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C18" sqref="C18"/>
    </sheetView>
  </sheetViews>
  <sheetFormatPr defaultRowHeight="15" x14ac:dyDescent="0.25"/>
  <cols>
    <col min="1" max="1" width="13.5703125" bestFit="1" customWidth="1"/>
    <col min="2" max="2" width="15.85546875" bestFit="1" customWidth="1"/>
    <col min="3" max="3" width="23.7109375" bestFit="1" customWidth="1"/>
    <col min="4" max="4" width="9.42578125" bestFit="1" customWidth="1"/>
    <col min="5" max="5" width="10.28515625" bestFit="1" customWidth="1"/>
    <col min="6" max="6" width="7.7109375" bestFit="1" customWidth="1"/>
    <col min="7" max="7" width="7" bestFit="1" customWidth="1"/>
    <col min="8" max="9" width="10.140625" bestFit="1" customWidth="1"/>
    <col min="10" max="10" width="9.28515625" style="36" bestFit="1" customWidth="1"/>
    <col min="11" max="11" width="9.140625" bestFit="1" customWidth="1"/>
    <col min="12" max="12" width="5.28515625" customWidth="1"/>
    <col min="13" max="13" width="9.28515625" style="36" bestFit="1" customWidth="1"/>
    <col min="14" max="14" width="9.42578125" bestFit="1" customWidth="1"/>
    <col min="15" max="15" width="5.28515625" customWidth="1"/>
    <col min="16" max="16" width="9.28515625" style="36" bestFit="1" customWidth="1"/>
    <col min="17" max="17" width="9.42578125" bestFit="1" customWidth="1"/>
    <col min="18" max="18" width="5.28515625" customWidth="1"/>
    <col min="19" max="19" width="1" style="7" customWidth="1"/>
    <col min="20" max="21" width="16.5703125" style="21" bestFit="1" customWidth="1"/>
    <col min="22" max="23" width="18.7109375" style="21" bestFit="1" customWidth="1"/>
    <col min="24" max="25" width="19.5703125" style="21" bestFit="1" customWidth="1"/>
    <col min="26" max="27" width="16.5703125" style="21" bestFit="1" customWidth="1"/>
    <col min="28" max="28" width="18.7109375" style="21" bestFit="1" customWidth="1"/>
    <col min="29" max="30" width="16.5703125" style="21" bestFit="1" customWidth="1"/>
    <col min="31" max="31" width="16.5703125" style="21" customWidth="1"/>
    <col min="32" max="32" width="15.28515625" bestFit="1" customWidth="1"/>
    <col min="33" max="33" width="1" style="7" customWidth="1"/>
    <col min="34" max="34" width="8.85546875" style="25" hidden="1" customWidth="1"/>
    <col min="35" max="35" width="11.5703125" style="25" hidden="1" customWidth="1"/>
    <col min="36" max="36" width="17.42578125" hidden="1" customWidth="1"/>
    <col min="37" max="37" width="12.7109375" hidden="1" customWidth="1"/>
    <col min="38" max="38" width="1" style="7" hidden="1" customWidth="1"/>
    <col min="39" max="39" width="13" hidden="1" customWidth="1"/>
    <col min="40" max="40" width="1" style="7" hidden="1" customWidth="1"/>
    <col min="41" max="41" width="1" style="16" customWidth="1"/>
    <col min="42" max="53" width="16.42578125" style="21" customWidth="1"/>
    <col min="54" max="54" width="1" style="16" customWidth="1"/>
    <col min="55" max="55" width="8.85546875" style="25" hidden="1" customWidth="1"/>
    <col min="56" max="56" width="11.5703125" style="25" hidden="1" customWidth="1"/>
    <col min="57" max="57" width="15.5703125" hidden="1" customWidth="1"/>
    <col min="58" max="58" width="12.7109375" hidden="1" customWidth="1"/>
    <col min="59" max="59" width="1" style="16" hidden="1" customWidth="1"/>
    <col min="60" max="60" width="13.42578125" hidden="1" customWidth="1"/>
    <col min="61" max="61" width="1" style="16" hidden="1" customWidth="1"/>
    <col min="62" max="62" width="1" style="17" customWidth="1"/>
    <col min="63" max="64" width="14.42578125" style="21" bestFit="1" customWidth="1"/>
    <col min="65" max="65" width="1" style="17" customWidth="1"/>
    <col min="66" max="66" width="8.85546875" style="25" hidden="1" customWidth="1"/>
    <col min="67" max="67" width="11.5703125" style="25" hidden="1" customWidth="1"/>
    <col min="68" max="68" width="17.42578125" hidden="1" customWidth="1"/>
    <col min="69" max="69" width="12.7109375" hidden="1" customWidth="1"/>
    <col min="70" max="70" width="1" style="17" hidden="1" customWidth="1"/>
    <col min="71" max="71" width="14.7109375" hidden="1" customWidth="1"/>
    <col min="72" max="72" width="1.42578125" style="17" hidden="1" customWidth="1"/>
  </cols>
  <sheetData>
    <row r="1" spans="1:72" s="9" customFormat="1" ht="45" x14ac:dyDescent="0.25">
      <c r="A1" s="1" t="s">
        <v>0</v>
      </c>
      <c r="B1" s="1" t="s">
        <v>1</v>
      </c>
      <c r="C1" s="1" t="s">
        <v>23</v>
      </c>
      <c r="D1" s="8" t="s">
        <v>21</v>
      </c>
      <c r="E1" s="6" t="s">
        <v>20</v>
      </c>
      <c r="F1" s="5" t="s">
        <v>12</v>
      </c>
      <c r="G1" s="1" t="s">
        <v>13</v>
      </c>
      <c r="H1" s="1" t="s">
        <v>10</v>
      </c>
      <c r="I1" s="4" t="s">
        <v>22</v>
      </c>
      <c r="J1" s="2" t="s">
        <v>3</v>
      </c>
      <c r="K1" s="3" t="s">
        <v>4</v>
      </c>
      <c r="L1" s="3" t="s">
        <v>5</v>
      </c>
      <c r="M1" s="2" t="s">
        <v>6</v>
      </c>
      <c r="N1" s="3" t="s">
        <v>7</v>
      </c>
      <c r="O1" s="3" t="s">
        <v>5</v>
      </c>
      <c r="P1" s="2" t="s">
        <v>8</v>
      </c>
      <c r="Q1" s="3" t="s">
        <v>9</v>
      </c>
      <c r="R1" s="3" t="s">
        <v>5</v>
      </c>
      <c r="S1" s="10"/>
      <c r="T1" s="42" t="s">
        <v>35</v>
      </c>
      <c r="U1" s="42" t="s">
        <v>36</v>
      </c>
      <c r="V1" s="42" t="s">
        <v>37</v>
      </c>
      <c r="W1" s="42" t="s">
        <v>38</v>
      </c>
      <c r="X1" s="42" t="s">
        <v>39</v>
      </c>
      <c r="Y1" s="42" t="s">
        <v>40</v>
      </c>
      <c r="Z1" s="42" t="s">
        <v>41</v>
      </c>
      <c r="AA1" s="42" t="s">
        <v>42</v>
      </c>
      <c r="AB1" s="46" t="s">
        <v>43</v>
      </c>
      <c r="AC1" s="42" t="s">
        <v>44</v>
      </c>
      <c r="AD1" s="42" t="s">
        <v>45</v>
      </c>
      <c r="AE1" s="42" t="s">
        <v>2243</v>
      </c>
      <c r="AF1" s="42" t="s">
        <v>2244</v>
      </c>
      <c r="AG1" s="11"/>
      <c r="AH1" s="47" t="s">
        <v>700</v>
      </c>
      <c r="AI1" s="48" t="s">
        <v>16</v>
      </c>
      <c r="AJ1" s="52" t="s">
        <v>17</v>
      </c>
      <c r="AK1" s="47" t="s">
        <v>18</v>
      </c>
      <c r="AL1" s="53"/>
      <c r="AM1" s="49" t="s">
        <v>19</v>
      </c>
      <c r="AN1" s="15"/>
      <c r="AO1" s="18"/>
      <c r="AP1" s="42" t="s">
        <v>24</v>
      </c>
      <c r="AQ1" s="42" t="s">
        <v>25</v>
      </c>
      <c r="AR1" s="42" t="s">
        <v>26</v>
      </c>
      <c r="AS1" s="42" t="s">
        <v>27</v>
      </c>
      <c r="AT1" s="42" t="s">
        <v>28</v>
      </c>
      <c r="AU1" s="42" t="s">
        <v>29</v>
      </c>
      <c r="AV1" s="42" t="s">
        <v>30</v>
      </c>
      <c r="AW1" s="42" t="s">
        <v>31</v>
      </c>
      <c r="AX1" s="42" t="s">
        <v>32</v>
      </c>
      <c r="AY1" s="42" t="s">
        <v>33</v>
      </c>
      <c r="AZ1" s="42" t="s">
        <v>34</v>
      </c>
      <c r="BA1" s="42" t="s">
        <v>1958</v>
      </c>
      <c r="BB1" s="12"/>
      <c r="BC1" s="47" t="s">
        <v>734</v>
      </c>
      <c r="BD1" s="48" t="s">
        <v>16</v>
      </c>
      <c r="BE1" s="49" t="s">
        <v>17</v>
      </c>
      <c r="BF1" s="47" t="s">
        <v>18</v>
      </c>
      <c r="BG1" s="51"/>
      <c r="BH1" s="49" t="s">
        <v>2246</v>
      </c>
      <c r="BI1" s="13"/>
      <c r="BJ1" s="14"/>
      <c r="BK1" s="42" t="s">
        <v>1312</v>
      </c>
      <c r="BL1" s="42" t="s">
        <v>1313</v>
      </c>
      <c r="BM1" s="19"/>
      <c r="BN1" s="47" t="s">
        <v>735</v>
      </c>
      <c r="BO1" s="48" t="s">
        <v>16</v>
      </c>
      <c r="BP1" s="49" t="s">
        <v>17</v>
      </c>
      <c r="BQ1" s="49" t="s">
        <v>18</v>
      </c>
      <c r="BR1" s="50"/>
      <c r="BS1" s="49" t="s">
        <v>2245</v>
      </c>
      <c r="BT1" s="37"/>
    </row>
    <row r="2" spans="1:72" x14ac:dyDescent="0.25">
      <c r="A2">
        <v>2014071926</v>
      </c>
      <c r="B2" t="s">
        <v>89</v>
      </c>
      <c r="C2" t="s">
        <v>90</v>
      </c>
      <c r="D2" t="s">
        <v>58</v>
      </c>
      <c r="E2" t="s">
        <v>52</v>
      </c>
      <c r="F2">
        <v>2005</v>
      </c>
      <c r="G2" t="str">
        <f>VLOOKUP(F2,'18 Age Cats'!A:B,2,FALSE)</f>
        <v>U14</v>
      </c>
      <c r="H2" t="s">
        <v>502</v>
      </c>
      <c r="I2" t="s">
        <v>606</v>
      </c>
      <c r="J2" s="36">
        <f>AM2</f>
        <v>210.06</v>
      </c>
      <c r="K2">
        <v>45</v>
      </c>
      <c r="L2" t="str">
        <f>IF(J2=AI2,"*"," ")</f>
        <v xml:space="preserve"> </v>
      </c>
      <c r="M2" s="36">
        <f>BH2</f>
        <v>129.44999999999999</v>
      </c>
      <c r="N2">
        <v>28</v>
      </c>
      <c r="O2" t="str">
        <f>IF(M2=BD2,"*"," ")</f>
        <v xml:space="preserve"> </v>
      </c>
      <c r="P2" s="36">
        <f>BS2</f>
        <v>274.68</v>
      </c>
      <c r="Q2">
        <v>26</v>
      </c>
      <c r="R2" t="str">
        <f>IF(P2=BO2,"*"," ")</f>
        <v xml:space="preserve"> </v>
      </c>
      <c r="T2" s="21" t="str">
        <f>IFERROR(VLOOKUP(A2,'15.07.18.1 Mt Hutt SL'!C:I,7,FALSE)," ")</f>
        <v xml:space="preserve"> </v>
      </c>
      <c r="U2" s="21" t="str">
        <f>IFERROR(VLOOKUP(A2,'15.07.18.2 Mt Hutt SL'!C:I,7,FALSE)," ")</f>
        <v xml:space="preserve"> </v>
      </c>
      <c r="V2" s="21" t="str">
        <f>IFERROR(VLOOKUP(A2,'12.08.18.1 Whaka SL'!A:G,7,FALSE)," ")</f>
        <v xml:space="preserve"> </v>
      </c>
      <c r="W2" s="21">
        <f>IFERROR(VLOOKUP(A2,'12.08.18.2 Whaka SL'!A:G,7,FALSE)," ")</f>
        <v>182.16</v>
      </c>
      <c r="X2" s="24" t="str">
        <f>IFERROR(VLOOKUP(A2,'20.08.18.1 Coronet SL'!C:K,9,FALSE)," ")</f>
        <v xml:space="preserve"> </v>
      </c>
      <c r="Y2" s="21" t="str">
        <f>IFERROR(VLOOKUP(A2,'20.08.18.2 Coronet SL'!C:K,9,FALSE)," ")</f>
        <v xml:space="preserve"> </v>
      </c>
      <c r="Z2" s="21">
        <f>IFERROR(VLOOKUP(A2,'16.09.18.1 Mt Hutt SL'!A:B,2,FALSE)," ")</f>
        <v>378.2</v>
      </c>
      <c r="AA2" s="21">
        <f>IFERROR(VLOOKUP(A2,'16.09.18 .2 Mt Hutt SL'!A:B,2,FALSE)," ")</f>
        <v>314.48</v>
      </c>
      <c r="AB2" s="21" t="str">
        <f>IFERROR(VLOOKUP(A2,'180923.1 WH SL'!C:K,9,FALSE)," ")</f>
        <v xml:space="preserve"> </v>
      </c>
      <c r="AC2" s="21">
        <f>IFERROR(VLOOKUP(A2,'180927.1 CA SL '!A:L,12,FALSE)," ")</f>
        <v>237.96</v>
      </c>
      <c r="AD2" s="21" t="str">
        <f>IFERROR(VLOOKUP(A2,'180927.2 CA SL'!A:L,12,FALSE)," ")</f>
        <v xml:space="preserve"> </v>
      </c>
      <c r="AE2" s="21" t="str">
        <f>IFERROR(VLOOKUP(A2,'21.10.18.2   Snowplanet SL'!C:J,8,FALSE)," ")</f>
        <v xml:space="preserve"> </v>
      </c>
      <c r="AF2" t="str">
        <f>IFERROR(VLOOKUP(A2,'21.10.18.4 Snowplanet SL'!C:J,8,FALSE)," ")</f>
        <v xml:space="preserve"> </v>
      </c>
      <c r="AH2" s="25">
        <f>IFERROR(VLOOKUP(A2,'18.0 Base List'!A:G,5,FALSE),"990.00")</f>
        <v>205.76000000000005</v>
      </c>
      <c r="AI2" s="25">
        <f>AH2+(AH2*0.5)</f>
        <v>308.6400000000001</v>
      </c>
      <c r="AJ2">
        <f>IFERROR((SMALL(T2:AF2,1)+SMALL(T2:AF2,2))/2," ")</f>
        <v>210.06</v>
      </c>
      <c r="AK2">
        <f>IFERROR(SMALL(T2:AF2,1)+(SMALL(T2:AF2,1)*0.2)," ")</f>
        <v>218.59199999999998</v>
      </c>
      <c r="AM2" s="25">
        <f>MIN(AI2,AJ2,AK2)</f>
        <v>210.06</v>
      </c>
      <c r="AP2" s="21">
        <f>IFERROR(VLOOKUP(A2,'11.08.18.1 Whaka GS'!A:I,9,FALSE)," ")</f>
        <v>191.07</v>
      </c>
      <c r="AQ2" s="21">
        <f>IFERROR(VLOOKUP(A2,'11.08.18.2 Whaka GS'!A:G,7,FALSE)," ")</f>
        <v>205.79</v>
      </c>
      <c r="AR2" s="21">
        <f>IFERROR(VLOOKUP(A2,'18.08.18 .1 Coronet GS'!C:K,9,FALSE)," ")</f>
        <v>234.65</v>
      </c>
      <c r="AS2" s="21">
        <f>IFERROR(VLOOKUP(A2,'18.08.18 .2 Coronet GS'!C:K,9,FALSE)," ")</f>
        <v>234.84</v>
      </c>
      <c r="AT2" s="21">
        <f>IFERROR(VLOOKUP(A2,'19.08.18 .1 Coronet GS'!C:K,9,FALSE)," ")</f>
        <v>256.64</v>
      </c>
      <c r="AU2" s="21">
        <f>IFERROR(VLOOKUP(A2,'19.08.18 .2 Coronet GS'!C:K,9,FALSE)," ")</f>
        <v>251.77</v>
      </c>
      <c r="AV2" s="21">
        <f>IFERROR(VLOOKUP(A2,'15.09.18.1 Mt Hutt GS '!A:B,2,FALSE)," ")</f>
        <v>234.99</v>
      </c>
      <c r="AW2" s="21">
        <f>IFERROR(VLOOKUP(A2,'180922.1 WH GS'!C:K,9,FALSE)," ")</f>
        <v>197.93</v>
      </c>
      <c r="AX2" s="21">
        <f>IFERROR(VLOOKUP(A2,'180922.2 WH GS 2'!C:K,9,FALSE)," ")</f>
        <v>144.03</v>
      </c>
      <c r="AY2" s="21">
        <f>IFERROR(VLOOKUP(A2,'180928.1 CA GS'!A:L,12,FALSE)," " )</f>
        <v>134.1</v>
      </c>
      <c r="AZ2" s="21">
        <f>IFERROR(VLOOKUP(A2,'180928.2 CA GS'!C:I,7,FALSE)," ")</f>
        <v>148.69999999999999</v>
      </c>
      <c r="BA2" s="21">
        <f>IFERROR(VLOOKUP(A2,'180928.3 CA GS'!C:I,7,FALSE)," ")</f>
        <v>124.8</v>
      </c>
      <c r="BC2" s="25">
        <f>IFERROR(VLOOKUP(A2,'18.0 Base List'!A:F,6,FALSE),"990.00")</f>
        <v>154.86000000000001</v>
      </c>
      <c r="BD2" s="25">
        <f>BC2+(BC2*0.5)</f>
        <v>232.29000000000002</v>
      </c>
      <c r="BE2">
        <f>IFERROR((SMALL(AP2:BA2,1)+SMALL(AP2:BA2,2))/2," ")</f>
        <v>129.44999999999999</v>
      </c>
      <c r="BF2">
        <f>IFERROR(SMALL(AP2:BA2,1)+(SMALL(AP2:BA2,1)*0.2)," ")</f>
        <v>149.76</v>
      </c>
      <c r="BH2" s="25">
        <f>MIN(BD2,BE2,BF2)</f>
        <v>129.44999999999999</v>
      </c>
      <c r="BK2" s="21">
        <f>IFERROR(VLOOKUP(A2,'14.09.18 Mt Hutt SG'!A:C,2,FALSE)," ")</f>
        <v>265.92</v>
      </c>
      <c r="BL2" s="21">
        <f>IFERROR(VLOOKUP(A2,'14.09.18.2 Mt Hutt SG'!A:B,2,FALSE)," ")</f>
        <v>283.44</v>
      </c>
      <c r="BN2" s="25">
        <f>IFERROR(VLOOKUP(A2,'18.0 Base List'!A:G,7,FALSE),990)</f>
        <v>195.13</v>
      </c>
      <c r="BO2" s="25">
        <f>BN2+(BN2*0.5)</f>
        <v>292.69499999999999</v>
      </c>
      <c r="BP2">
        <f>IFERROR((SMALL(BK2:BL2,1)+SMALL(BK2:BL2,2))/2," ")</f>
        <v>274.68</v>
      </c>
      <c r="BQ2">
        <f>IFERROR(SMALL(BK2:BL2,1)+(SMALL(BK2:BL2,1)*0.2)," ")</f>
        <v>319.10400000000004</v>
      </c>
      <c r="BS2" s="25">
        <f>MIN(BO2,BP2,BQ2)</f>
        <v>274.68</v>
      </c>
    </row>
    <row r="3" spans="1:72" x14ac:dyDescent="0.25">
      <c r="A3">
        <v>2016062265</v>
      </c>
      <c r="B3" t="s">
        <v>154</v>
      </c>
      <c r="C3" t="s">
        <v>155</v>
      </c>
      <c r="E3" t="s">
        <v>57</v>
      </c>
      <c r="F3">
        <v>2005</v>
      </c>
      <c r="G3" t="str">
        <f>VLOOKUP(F3,'18 Age Cats'!A:B,2,FALSE)</f>
        <v>U14</v>
      </c>
      <c r="H3" t="s">
        <v>598</v>
      </c>
      <c r="I3" t="s">
        <v>598</v>
      </c>
      <c r="J3" s="36">
        <f>AM3</f>
        <v>441.51000000000005</v>
      </c>
      <c r="K3">
        <v>70</v>
      </c>
      <c r="L3" t="str">
        <f>IF(J3=AI3,"*"," ")</f>
        <v>*</v>
      </c>
      <c r="M3" s="36">
        <f>BH3</f>
        <v>334.76499999999999</v>
      </c>
      <c r="N3">
        <v>65</v>
      </c>
      <c r="O3" t="str">
        <f>IF(M3=BD3,"*"," ")</f>
        <v xml:space="preserve"> </v>
      </c>
      <c r="P3" s="36">
        <f>BS3</f>
        <v>990</v>
      </c>
      <c r="R3" t="str">
        <f>IF(P3=BO3,"*"," ")</f>
        <v>*</v>
      </c>
      <c r="T3" s="21" t="str">
        <f>IFERROR(VLOOKUP(A3,'15.07.18.1 Mt Hutt SL'!C:I,7,FALSE)," ")</f>
        <v xml:space="preserve"> </v>
      </c>
      <c r="U3" s="21" t="str">
        <f>IFERROR(VLOOKUP(A3,'15.07.18.2 Mt Hutt SL'!C:I,7,FALSE)," ")</f>
        <v xml:space="preserve"> </v>
      </c>
      <c r="V3" s="21" t="str">
        <f>IFERROR(VLOOKUP(A3,'12.08.18.1 Whaka SL'!A:G,7,FALSE)," ")</f>
        <v xml:space="preserve"> </v>
      </c>
      <c r="W3" s="21" t="str">
        <f>IFERROR(VLOOKUP(A3,'12.08.18.2 Whaka SL'!A:G,7,FALSE)," ")</f>
        <v xml:space="preserve"> </v>
      </c>
      <c r="X3" s="24" t="str">
        <f>IFERROR(VLOOKUP(A3,'20.08.18.1 Coronet SL'!C:K,9,FALSE)," ")</f>
        <v xml:space="preserve"> </v>
      </c>
      <c r="Y3" s="21" t="str">
        <f>IFERROR(VLOOKUP(A3,'20.08.18.2 Coronet SL'!C:K,9,FALSE)," ")</f>
        <v xml:space="preserve"> </v>
      </c>
      <c r="Z3" s="21" t="str">
        <f>IFERROR(VLOOKUP(A3,'16.09.18.1 Mt Hutt SL'!A:B,2,FALSE)," ")</f>
        <v xml:space="preserve"> </v>
      </c>
      <c r="AA3" s="21" t="str">
        <f>IFERROR(VLOOKUP(A3,'16.09.18 .2 Mt Hutt SL'!A:B,2,FALSE)," ")</f>
        <v xml:space="preserve"> </v>
      </c>
      <c r="AB3" s="21" t="str">
        <f>IFERROR(VLOOKUP(A3,'180923.1 WH SL'!C:K,9,FALSE)," ")</f>
        <v xml:space="preserve"> </v>
      </c>
      <c r="AC3" s="21" t="str">
        <f>IFERROR(VLOOKUP(A3,'180927.1 CA SL '!A:L,12,FALSE)," ")</f>
        <v xml:space="preserve"> </v>
      </c>
      <c r="AD3" s="21" t="str">
        <f>IFERROR(VLOOKUP(A3,'180927.2 CA SL'!A:L,12,FALSE)," ")</f>
        <v xml:space="preserve"> </v>
      </c>
      <c r="AE3" s="21" t="str">
        <f>IFERROR(VLOOKUP(A3,'21.10.18.2   Snowplanet SL'!C:J,8,FALSE)," ")</f>
        <v xml:space="preserve"> </v>
      </c>
      <c r="AF3" t="str">
        <f>IFERROR(VLOOKUP(A3,'21.10.18.4 Snowplanet SL'!C:J,8,FALSE)," ")</f>
        <v xml:space="preserve"> </v>
      </c>
      <c r="AH3" s="25">
        <f>IFERROR(VLOOKUP(A3,'18.0 Base List'!A:G,5,FALSE),"990.00")</f>
        <v>294.34000000000003</v>
      </c>
      <c r="AI3" s="25">
        <f>AH3+(AH3*0.5)</f>
        <v>441.51000000000005</v>
      </c>
      <c r="AJ3" t="str">
        <f>IFERROR((SMALL(T3:AF3,1)+SMALL(T3:AF3,2))/2," ")</f>
        <v xml:space="preserve"> </v>
      </c>
      <c r="AK3" t="str">
        <f>IFERROR(SMALL(T3:AF3,1)+(SMALL(T3:AF3,1)*0.2)," ")</f>
        <v xml:space="preserve"> </v>
      </c>
      <c r="AM3" s="25">
        <f>MIN(AI3,AJ3,AK3)</f>
        <v>441.51000000000005</v>
      </c>
      <c r="AP3" s="21">
        <f>IFERROR(VLOOKUP(A3,'11.08.18.1 Whaka GS'!A:I,9,FALSE)," ")</f>
        <v>332.16</v>
      </c>
      <c r="AQ3" s="21">
        <f>IFERROR(VLOOKUP(A3,'11.08.18.2 Whaka GS'!A:G,7,FALSE)," ")</f>
        <v>337.37</v>
      </c>
      <c r="AR3" s="21" t="str">
        <f>IFERROR(VLOOKUP(A3,'18.08.18 .1 Coronet GS'!C:K,9,FALSE)," ")</f>
        <v xml:space="preserve"> </v>
      </c>
      <c r="AS3" s="21" t="str">
        <f>IFERROR(VLOOKUP(A3,'18.08.18 .2 Coronet GS'!C:K,9,FALSE)," ")</f>
        <v xml:space="preserve"> </v>
      </c>
      <c r="AT3" s="21" t="str">
        <f>IFERROR(VLOOKUP(A3,'19.08.18 .1 Coronet GS'!C:K,9,FALSE)," ")</f>
        <v xml:space="preserve"> </v>
      </c>
      <c r="AU3" s="21" t="str">
        <f>IFERROR(VLOOKUP(A3,'19.08.18 .2 Coronet GS'!C:K,9,FALSE)," ")</f>
        <v xml:space="preserve"> </v>
      </c>
      <c r="AV3" s="21" t="str">
        <f>IFERROR(VLOOKUP(A3,'15.09.18.1 Mt Hutt GS '!A:B,2,FALSE)," ")</f>
        <v xml:space="preserve"> </v>
      </c>
      <c r="AW3" s="21" t="str">
        <f>IFERROR(VLOOKUP(A3,'180922.1 WH GS'!C:K,9,FALSE)," ")</f>
        <v xml:space="preserve"> </v>
      </c>
      <c r="AX3" s="21" t="str">
        <f>IFERROR(VLOOKUP(A3,'180922.2 WH GS 2'!C:K,9,FALSE)," ")</f>
        <v xml:space="preserve"> </v>
      </c>
      <c r="AY3" s="21" t="str">
        <f>IFERROR(VLOOKUP(A3,'180928.1 CA GS'!A:L,12,FALSE)," " )</f>
        <v xml:space="preserve"> </v>
      </c>
      <c r="AZ3" s="21" t="str">
        <f>IFERROR(VLOOKUP(A3,'180928.2 CA GS'!C:I,7,FALSE)," ")</f>
        <v xml:space="preserve"> </v>
      </c>
      <c r="BA3" s="21" t="str">
        <f>IFERROR(VLOOKUP(A3,'180928.3 CA GS'!C:I,7,FALSE)," ")</f>
        <v xml:space="preserve"> </v>
      </c>
      <c r="BC3" s="25">
        <v>990</v>
      </c>
      <c r="BD3" s="25">
        <v>990</v>
      </c>
      <c r="BE3">
        <f>IFERROR((SMALL(AP3:BA3,1)+SMALL(AP3:BA3,2))/2," ")</f>
        <v>334.76499999999999</v>
      </c>
      <c r="BF3">
        <f>IFERROR(SMALL(AP3:BA3,1)+(SMALL(AP3:BA3,1)*0.2)," ")</f>
        <v>398.59200000000004</v>
      </c>
      <c r="BH3" s="25">
        <f>MIN(BD3,BE3,BF3)</f>
        <v>334.76499999999999</v>
      </c>
      <c r="BK3" s="21" t="str">
        <f>IFERROR(VLOOKUP(A3,'14.09.18 Mt Hutt SG'!A:C,2,FALSE)," ")</f>
        <v xml:space="preserve"> </v>
      </c>
      <c r="BL3" s="21" t="str">
        <f>IFERROR(VLOOKUP(A3,'14.09.18.2 Mt Hutt SG'!A:B,2,FALSE)," ")</f>
        <v xml:space="preserve"> </v>
      </c>
      <c r="BN3" s="25">
        <v>990</v>
      </c>
      <c r="BO3" s="25">
        <v>990</v>
      </c>
      <c r="BP3" t="str">
        <f>IFERROR((SMALL(BK3:BL3,1)+SMALL(BK3:BL3,2))/2," ")</f>
        <v xml:space="preserve"> </v>
      </c>
      <c r="BQ3" t="str">
        <f>IFERROR(SMALL(BK3:BL3,1)+(SMALL(BK3:BL3,1)*0.2)," ")</f>
        <v xml:space="preserve"> </v>
      </c>
      <c r="BS3" s="25">
        <f>MIN(BO3,BP3,BQ3)</f>
        <v>990</v>
      </c>
    </row>
    <row r="4" spans="1:72" x14ac:dyDescent="0.25">
      <c r="A4">
        <v>2017080066</v>
      </c>
      <c r="B4" t="s">
        <v>1310</v>
      </c>
      <c r="C4" t="s">
        <v>1309</v>
      </c>
      <c r="D4" t="s">
        <v>97</v>
      </c>
      <c r="E4" t="s">
        <v>57</v>
      </c>
      <c r="F4">
        <v>2002</v>
      </c>
      <c r="G4" t="str">
        <f>VLOOKUP(F4,'18 Age Cats'!A:B,2,FALSE)</f>
        <v>U19</v>
      </c>
      <c r="J4" s="36">
        <f>AM4</f>
        <v>181.42500000000001</v>
      </c>
      <c r="K4">
        <v>32</v>
      </c>
      <c r="L4" t="str">
        <f>IF(J4=AI4,"*"," ")</f>
        <v xml:space="preserve"> </v>
      </c>
      <c r="M4" s="36">
        <f>BH4</f>
        <v>206.98500000000001</v>
      </c>
      <c r="N4">
        <v>41</v>
      </c>
      <c r="O4" t="str">
        <f>IF(M4=BD4,"*"," ")</f>
        <v xml:space="preserve"> </v>
      </c>
      <c r="P4" s="36">
        <f>BS4</f>
        <v>372.03599999999994</v>
      </c>
      <c r="Q4">
        <v>40</v>
      </c>
      <c r="R4" t="str">
        <f>IF(P4=BO4,"*"," ")</f>
        <v xml:space="preserve"> </v>
      </c>
      <c r="Z4" s="21">
        <f>IFERROR(VLOOKUP(A4,'16.09.18.1 Mt Hutt SL'!A:B,2,FALSE)," ")</f>
        <v>196.25</v>
      </c>
      <c r="AA4" s="21">
        <f>IFERROR(VLOOKUP(A4,'16.09.18 .2 Mt Hutt SL'!A:B,2,FALSE)," ")</f>
        <v>207.31</v>
      </c>
      <c r="AB4" s="21" t="str">
        <f>IFERROR(VLOOKUP(A4,'180923.1 WH SL'!C:K,9,FALSE)," ")</f>
        <v xml:space="preserve"> </v>
      </c>
      <c r="AC4" s="21">
        <f>IFERROR(VLOOKUP(A4,'180927.1 CA SL '!A:L,12,FALSE)," ")</f>
        <v>166.6</v>
      </c>
      <c r="AD4" s="21">
        <f>IFERROR(VLOOKUP(A4,'180927.2 CA SL'!A:L,12,FALSE)," ")</f>
        <v>208.27</v>
      </c>
      <c r="AE4" s="21" t="str">
        <f>IFERROR(VLOOKUP(A4,'21.10.18.2   Snowplanet SL'!C:J,8,FALSE)," ")</f>
        <v xml:space="preserve"> </v>
      </c>
      <c r="AF4" t="str">
        <f>IFERROR(VLOOKUP(A4,'21.10.18.4 Snowplanet SL'!C:J,8,FALSE)," ")</f>
        <v xml:space="preserve"> </v>
      </c>
      <c r="AH4" s="25">
        <f>IFERROR(VLOOKUP(A4,'18.0 Base List'!A:G,5,FALSE),"990.00")</f>
        <v>258.22400000000005</v>
      </c>
      <c r="AI4" s="25">
        <f>AH4+(AH4*0.5)</f>
        <v>387.33600000000007</v>
      </c>
      <c r="AJ4">
        <f>IFERROR((SMALL(T4:AF4,1)+SMALL(T4:AF4,2))/2," ")</f>
        <v>181.42500000000001</v>
      </c>
      <c r="AK4">
        <f>IFERROR(SMALL(T4:AF4,1)+(SMALL(T4:AF4,1)*0.2)," ")</f>
        <v>199.92</v>
      </c>
      <c r="AM4" s="25">
        <f>MIN(AI4,AJ4,AK4)</f>
        <v>181.42500000000001</v>
      </c>
      <c r="AV4" s="21">
        <f>IFERROR(VLOOKUP(A4,'15.09.18.1 Mt Hutt GS '!A:B,2,FALSE)," ")</f>
        <v>259.92</v>
      </c>
      <c r="AW4" s="21" t="str">
        <f>IFERROR(VLOOKUP(A4,'180922.1 WH GS'!C:K,9,FALSE)," ")</f>
        <v xml:space="preserve"> </v>
      </c>
      <c r="AX4" s="21" t="str">
        <f>IFERROR(VLOOKUP(A4,'180922.2 WH GS 2'!C:K,9,FALSE)," ")</f>
        <v xml:space="preserve"> </v>
      </c>
      <c r="AY4" s="21">
        <f>IFERROR(VLOOKUP(A4,'180928.1 CA GS'!A:L,12,FALSE)," " )</f>
        <v>185.44</v>
      </c>
      <c r="AZ4" s="21">
        <f>IFERROR(VLOOKUP(A4,'180928.2 CA GS'!C:I,7,FALSE)," ")</f>
        <v>228.53</v>
      </c>
      <c r="BA4" s="21">
        <f>IFERROR(VLOOKUP(A4,'180928.3 CA GS'!C:I,7,FALSE)," ")</f>
        <v>235.61</v>
      </c>
      <c r="BC4" s="25">
        <f>VLOOKUP(A4,'18.0 Base List'!A:F,6,FALSE)</f>
        <v>191.29499999999999</v>
      </c>
      <c r="BD4" s="25">
        <f>BC4+(BC4*0.5)</f>
        <v>286.9425</v>
      </c>
      <c r="BE4">
        <f>IFERROR((SMALL(AP4:BA4,1)+SMALL(AP4:BA4,2))/2," ")</f>
        <v>206.98500000000001</v>
      </c>
      <c r="BF4">
        <f>IFERROR(SMALL(AP4:BA4,1)+(SMALL(AP4:BA4,1)*0.2)," ")</f>
        <v>222.52799999999999</v>
      </c>
      <c r="BH4" s="25">
        <f>MIN(BD4,BE4,BF4)</f>
        <v>206.98500000000001</v>
      </c>
      <c r="BK4" s="21" t="str">
        <f>IFERROR(VLOOKUP(A4,'14.09.18 Mt Hutt SG'!A:C,2,FALSE)," ")</f>
        <v xml:space="preserve"> </v>
      </c>
      <c r="BL4" s="21">
        <f>IFERROR(VLOOKUP(A4,'14.09.18.2 Mt Hutt SG'!A:B,2,FALSE)," ")</f>
        <v>310.02999999999997</v>
      </c>
      <c r="BN4" s="25">
        <f>VLOOKUP(A4,'18.0 Base List'!A:G,7,FALSE)</f>
        <v>990</v>
      </c>
      <c r="BO4" s="25">
        <v>990</v>
      </c>
      <c r="BP4" t="str">
        <f>IFERROR((SMALL(BK4:BL4,1)+SMALL(BK4:BL4,2))/2," ")</f>
        <v xml:space="preserve"> </v>
      </c>
      <c r="BQ4">
        <f>IFERROR(SMALL(BK4:BL4,1)+(SMALL(BK4:BL4,1)*0.2)," ")</f>
        <v>372.03599999999994</v>
      </c>
      <c r="BS4" s="25">
        <f>MIN(BO4,BP4,BQ4)</f>
        <v>372.03599999999994</v>
      </c>
    </row>
    <row r="5" spans="1:72" x14ac:dyDescent="0.25">
      <c r="A5">
        <v>201306542</v>
      </c>
      <c r="B5" t="s">
        <v>347</v>
      </c>
      <c r="C5" t="s">
        <v>607</v>
      </c>
      <c r="D5" t="s">
        <v>58</v>
      </c>
      <c r="E5" t="s">
        <v>57</v>
      </c>
      <c r="F5">
        <v>1996</v>
      </c>
      <c r="G5" t="str">
        <f>VLOOKUP(F5,'18 Age Cats'!A:B,2,FALSE)</f>
        <v>Sen</v>
      </c>
      <c r="H5" t="s">
        <v>502</v>
      </c>
      <c r="I5" t="s">
        <v>606</v>
      </c>
      <c r="J5" s="36">
        <f>AM5</f>
        <v>990</v>
      </c>
      <c r="L5" t="str">
        <f>IF(J5=AI5,"*"," ")</f>
        <v>*</v>
      </c>
      <c r="M5" s="36">
        <f>BH5</f>
        <v>990</v>
      </c>
      <c r="O5" t="str">
        <f>IF(M5=BD5,"*"," ")</f>
        <v>*</v>
      </c>
      <c r="P5" s="36">
        <f>BS5</f>
        <v>990</v>
      </c>
      <c r="R5" t="str">
        <f>IF(P5=BO5,"*"," ")</f>
        <v>*</v>
      </c>
      <c r="T5" s="21" t="str">
        <f>IFERROR(VLOOKUP(A5,'15.07.18.1 Mt Hutt SL'!C:I,7,FALSE)," ")</f>
        <v xml:space="preserve"> </v>
      </c>
      <c r="U5" s="21" t="str">
        <f>IFERROR(VLOOKUP(A5,'15.07.18.2 Mt Hutt SL'!C:I,7,FALSE)," ")</f>
        <v xml:space="preserve"> </v>
      </c>
      <c r="V5" s="21" t="str">
        <f>IFERROR(VLOOKUP(A5,'12.08.18.1 Whaka SL'!A:G,7,FALSE)," ")</f>
        <v xml:space="preserve"> </v>
      </c>
      <c r="W5" s="21" t="str">
        <f>IFERROR(VLOOKUP(A5,'12.08.18.2 Whaka SL'!A:G,7,FALSE)," ")</f>
        <v xml:space="preserve"> </v>
      </c>
      <c r="X5" s="24" t="str">
        <f>IFERROR(VLOOKUP(A5,'20.08.18.1 Coronet SL'!C:K,9,FALSE)," ")</f>
        <v xml:space="preserve"> </v>
      </c>
      <c r="Y5" s="21" t="str">
        <f>IFERROR(VLOOKUP(A5,'20.08.18.2 Coronet SL'!C:K,9,FALSE)," ")</f>
        <v xml:space="preserve"> </v>
      </c>
      <c r="Z5" s="21" t="str">
        <f>IFERROR(VLOOKUP(A5,'16.09.18.1 Mt Hutt SL'!A:B,2,FALSE)," ")</f>
        <v xml:space="preserve"> </v>
      </c>
      <c r="AA5" s="21" t="str">
        <f>IFERROR(VLOOKUP(A5,'16.09.18 .2 Mt Hutt SL'!A:B,2,FALSE)," ")</f>
        <v xml:space="preserve"> </v>
      </c>
      <c r="AB5" s="21" t="str">
        <f>IFERROR(VLOOKUP(A5,'180923.1 WH SL'!C:K,9,FALSE)," ")</f>
        <v xml:space="preserve"> </v>
      </c>
      <c r="AC5" s="21" t="str">
        <f>IFERROR(VLOOKUP(A5,'180927.1 CA SL '!A:L,12,FALSE)," ")</f>
        <v xml:space="preserve"> </v>
      </c>
      <c r="AD5" s="21" t="str">
        <f>IFERROR(VLOOKUP(A5,'180927.2 CA SL'!A:L,12,FALSE)," ")</f>
        <v xml:space="preserve"> </v>
      </c>
      <c r="AE5" s="21" t="str">
        <f>IFERROR(VLOOKUP(A5,'21.10.18.2   Snowplanet SL'!C:J,8,FALSE)," ")</f>
        <v xml:space="preserve"> </v>
      </c>
      <c r="AF5" t="str">
        <f>IFERROR(VLOOKUP(A5,'21.10.18.4 Snowplanet SL'!C:J,8,FALSE)," ")</f>
        <v xml:space="preserve"> </v>
      </c>
      <c r="AH5" s="25">
        <v>990</v>
      </c>
      <c r="AI5" s="25">
        <v>990</v>
      </c>
      <c r="AJ5" t="str">
        <f>IFERROR((SMALL(T5:AF5,1)+SMALL(T5:AF5,2))/2," ")</f>
        <v xml:space="preserve"> </v>
      </c>
      <c r="AK5" t="str">
        <f>IFERROR(SMALL(T5:AF5,1)+(SMALL(T5:AF5,1)*0.2)," ")</f>
        <v xml:space="preserve"> </v>
      </c>
      <c r="AM5" s="25">
        <f>MIN(AI5,AJ5,AK5)</f>
        <v>990</v>
      </c>
      <c r="AP5" s="21" t="str">
        <f>IFERROR(VLOOKUP(A5,'11.08.18.1 Whaka GS'!A:I,9,FALSE)," ")</f>
        <v xml:space="preserve"> </v>
      </c>
      <c r="AQ5" s="21" t="str">
        <f>IFERROR(VLOOKUP(A5,'11.08.18.2 Whaka GS'!A:G,7,FALSE)," ")</f>
        <v xml:space="preserve"> </v>
      </c>
      <c r="AR5" s="21" t="str">
        <f>IFERROR(VLOOKUP(A5,'18.08.18 .1 Coronet GS'!C:K,9,FALSE)," ")</f>
        <v xml:space="preserve"> </v>
      </c>
      <c r="AS5" s="21" t="str">
        <f>IFERROR(VLOOKUP(A5,'18.08.18 .2 Coronet GS'!C:K,9,FALSE)," ")</f>
        <v xml:space="preserve"> </v>
      </c>
      <c r="AT5" s="21" t="str">
        <f>IFERROR(VLOOKUP(A5,'19.08.18 .1 Coronet GS'!C:K,9,FALSE)," ")</f>
        <v xml:space="preserve"> </v>
      </c>
      <c r="AU5" s="21" t="str">
        <f>IFERROR(VLOOKUP(A5,'19.08.18 .2 Coronet GS'!C:K,9,FALSE)," ")</f>
        <v xml:space="preserve"> </v>
      </c>
      <c r="AV5" s="21" t="str">
        <f>IFERROR(VLOOKUP(A5,'15.09.18.1 Mt Hutt GS '!A:B,2,FALSE)," ")</f>
        <v xml:space="preserve"> </v>
      </c>
      <c r="AW5" s="21" t="str">
        <f>IFERROR(VLOOKUP(A5,'180922.1 WH GS'!C:K,9,FALSE)," ")</f>
        <v xml:space="preserve"> </v>
      </c>
      <c r="AX5" s="21" t="str">
        <f>IFERROR(VLOOKUP(A5,'180922.2 WH GS 2'!C:K,9,FALSE)," ")</f>
        <v xml:space="preserve"> </v>
      </c>
      <c r="AY5" s="21" t="str">
        <f>IFERROR(VLOOKUP(A5,'180928.1 CA GS'!A:L,12,FALSE)," " )</f>
        <v xml:space="preserve"> </v>
      </c>
      <c r="AZ5" s="21" t="str">
        <f>IFERROR(VLOOKUP(A5,'180928.2 CA GS'!C:I,7,FALSE)," ")</f>
        <v xml:space="preserve"> </v>
      </c>
      <c r="BA5" s="21" t="str">
        <f>IFERROR(VLOOKUP(A5,'180928.3 CA GS'!C:I,7,FALSE)," ")</f>
        <v xml:space="preserve"> </v>
      </c>
      <c r="BC5" s="25">
        <v>990</v>
      </c>
      <c r="BD5" s="25">
        <v>990</v>
      </c>
      <c r="BE5" t="str">
        <f>IFERROR((SMALL(AP5:BA5,1)+SMALL(AP5:BA5,2))/2," ")</f>
        <v xml:space="preserve"> </v>
      </c>
      <c r="BF5" t="str">
        <f>IFERROR(SMALL(AP5:BA5,1)+(SMALL(AP5:BA5,1)*0.2)," ")</f>
        <v xml:space="preserve"> </v>
      </c>
      <c r="BH5" s="25">
        <f>MIN(BD5,BE5,BF5)</f>
        <v>990</v>
      </c>
      <c r="BK5" s="21" t="str">
        <f>IFERROR(VLOOKUP(A5,'14.09.18 Mt Hutt SG'!A:C,2,FALSE)," ")</f>
        <v xml:space="preserve"> </v>
      </c>
      <c r="BL5" s="21" t="str">
        <f>IFERROR(VLOOKUP(A5,'14.09.18.2 Mt Hutt SG'!A:B,2,FALSE)," ")</f>
        <v xml:space="preserve"> </v>
      </c>
      <c r="BN5" s="25">
        <v>990</v>
      </c>
      <c r="BO5" s="25">
        <v>990</v>
      </c>
      <c r="BP5" t="str">
        <f>IFERROR((SMALL(BK5:BL5,1)+SMALL(BK5:BL5,2))/2," ")</f>
        <v xml:space="preserve"> </v>
      </c>
      <c r="BQ5" t="str">
        <f>IFERROR(SMALL(BK5:BL5,1)+(SMALL(BK5:BL5,1)*0.2)," ")</f>
        <v xml:space="preserve"> </v>
      </c>
      <c r="BS5" s="25">
        <f>MIN(BO5,BP5,BQ5)</f>
        <v>990</v>
      </c>
    </row>
    <row r="6" spans="1:72" x14ac:dyDescent="0.25">
      <c r="A6">
        <v>2018060253</v>
      </c>
      <c r="B6" t="s">
        <v>506</v>
      </c>
      <c r="C6" t="s">
        <v>507</v>
      </c>
      <c r="D6" t="s">
        <v>58</v>
      </c>
      <c r="E6" t="s">
        <v>52</v>
      </c>
      <c r="F6">
        <v>2005</v>
      </c>
      <c r="G6" t="str">
        <f>VLOOKUP(F6,'18 Age Cats'!A:B,2,FALSE)</f>
        <v>U14</v>
      </c>
      <c r="H6" t="s">
        <v>598</v>
      </c>
      <c r="I6" t="s">
        <v>598</v>
      </c>
      <c r="J6" s="36">
        <f>AM6</f>
        <v>248.54000000000002</v>
      </c>
      <c r="K6">
        <v>54</v>
      </c>
      <c r="L6" t="str">
        <f>IF(J6=AI6,"*"," ")</f>
        <v xml:space="preserve"> </v>
      </c>
      <c r="M6" s="36">
        <f>BH6</f>
        <v>372.096</v>
      </c>
      <c r="N6">
        <v>75</v>
      </c>
      <c r="O6" t="str">
        <f>IF(M6=BD6,"*"," ")</f>
        <v xml:space="preserve"> </v>
      </c>
      <c r="P6" s="36">
        <f>BS6</f>
        <v>990</v>
      </c>
      <c r="R6" t="str">
        <f>IF(P6=BO6,"*"," ")</f>
        <v>*</v>
      </c>
      <c r="T6" s="21">
        <f>IFERROR(VLOOKUP(A6,'15.07.18.1 Mt Hutt SL'!C:I,7,FALSE)," ")</f>
        <v>393.13</v>
      </c>
      <c r="U6" s="21">
        <f>IFERROR(VLOOKUP(A6,'15.07.18.2 Mt Hutt SL'!C:I,7,FALSE)," ")</f>
        <v>411.63</v>
      </c>
      <c r="V6" s="21" t="str">
        <f>IFERROR(VLOOKUP(A6,'12.08.18.1 Whaka SL'!A:G,7,FALSE)," ")</f>
        <v xml:space="preserve"> </v>
      </c>
      <c r="W6" s="21" t="str">
        <f>IFERROR(VLOOKUP(A6,'12.08.18.2 Whaka SL'!A:G,7,FALSE)," ")</f>
        <v xml:space="preserve"> </v>
      </c>
      <c r="X6" s="24" t="str">
        <f>IFERROR(VLOOKUP(A6,'20.08.18.1 Coronet SL'!C:K,9,FALSE)," ")</f>
        <v xml:space="preserve"> </v>
      </c>
      <c r="Y6" s="21" t="str">
        <f>IFERROR(VLOOKUP(A6,'20.08.18.2 Coronet SL'!C:K,9,FALSE)," ")</f>
        <v xml:space="preserve"> </v>
      </c>
      <c r="Z6" s="21" t="str">
        <f>IFERROR(VLOOKUP(A6,'16.09.18.1 Mt Hutt SL'!A:B,2,FALSE)," ")</f>
        <v xml:space="preserve"> </v>
      </c>
      <c r="AA6" s="21" t="str">
        <f>IFERROR(VLOOKUP(A6,'16.09.18 .2 Mt Hutt SL'!A:B,2,FALSE)," ")</f>
        <v xml:space="preserve"> </v>
      </c>
      <c r="AB6" s="21">
        <f>IFERROR(VLOOKUP(A6,'180923.1 WH SL'!C:K,9,FALSE)," ")</f>
        <v>354.41</v>
      </c>
      <c r="AC6" s="21" t="str">
        <f>IFERROR(VLOOKUP(A6,'180927.1 CA SL '!A:L,12,FALSE)," ")</f>
        <v xml:space="preserve"> </v>
      </c>
      <c r="AD6" s="21" t="str">
        <f>IFERROR(VLOOKUP(A6,'180927.2 CA SL'!A:L,12,FALSE)," ")</f>
        <v xml:space="preserve"> </v>
      </c>
      <c r="AE6" s="21">
        <f>IFERROR(VLOOKUP(A6,'21.10.18.2   Snowplanet SL'!C:J,8,FALSE)," ")</f>
        <v>226.11</v>
      </c>
      <c r="AF6">
        <f>IFERROR(VLOOKUP(A6,'21.10.18.4 Snowplanet SL'!C:J,8,FALSE)," ")</f>
        <v>270.97000000000003</v>
      </c>
      <c r="AH6" s="25">
        <v>990</v>
      </c>
      <c r="AI6" s="25">
        <v>990</v>
      </c>
      <c r="AJ6">
        <f>IFERROR((SMALL(T6:AF6,1)+SMALL(T6:AF6,2))/2," ")</f>
        <v>248.54000000000002</v>
      </c>
      <c r="AK6">
        <f>IFERROR(SMALL(T6:AF6,1)+(SMALL(T6:AF6,1)*0.2)," ")</f>
        <v>271.33199999999999</v>
      </c>
      <c r="AM6" s="25">
        <f>MIN(AI6,AJ6,AK6)</f>
        <v>248.54000000000002</v>
      </c>
      <c r="AP6" s="21" t="str">
        <f>IFERROR(VLOOKUP(A6,'11.08.18.1 Whaka GS'!A:I,9,FALSE)," ")</f>
        <v xml:space="preserve"> </v>
      </c>
      <c r="AQ6" s="21" t="str">
        <f>IFERROR(VLOOKUP(A6,'11.08.18.2 Whaka GS'!A:G,7,FALSE)," ")</f>
        <v xml:space="preserve"> </v>
      </c>
      <c r="AR6" s="21" t="str">
        <f>IFERROR(VLOOKUP(A6,'18.08.18 .1 Coronet GS'!C:K,9,FALSE)," ")</f>
        <v xml:space="preserve"> </v>
      </c>
      <c r="AS6" s="21" t="str">
        <f>IFERROR(VLOOKUP(A6,'18.08.18 .2 Coronet GS'!C:K,9,FALSE)," ")</f>
        <v xml:space="preserve"> </v>
      </c>
      <c r="AT6" s="21" t="str">
        <f>IFERROR(VLOOKUP(A6,'19.08.18 .1 Coronet GS'!C:K,9,FALSE)," ")</f>
        <v xml:space="preserve"> </v>
      </c>
      <c r="AU6" s="21" t="str">
        <f>IFERROR(VLOOKUP(A6,'19.08.18 .2 Coronet GS'!C:K,9,FALSE)," ")</f>
        <v xml:space="preserve"> </v>
      </c>
      <c r="AV6" s="21" t="str">
        <f>IFERROR(VLOOKUP(A6,'15.09.18.1 Mt Hutt GS '!A:B,2,FALSE)," ")</f>
        <v xml:space="preserve"> </v>
      </c>
      <c r="AW6" s="21" t="str">
        <f>IFERROR(VLOOKUP(A6,'180922.1 WH GS'!C:K,9,FALSE)," ")</f>
        <v xml:space="preserve"> </v>
      </c>
      <c r="AX6" s="21">
        <f>IFERROR(VLOOKUP(A6,'180922.2 WH GS 2'!C:K,9,FALSE)," ")</f>
        <v>310.08</v>
      </c>
      <c r="AY6" s="21" t="str">
        <f>IFERROR(VLOOKUP(A6,'180928.1 CA GS'!A:L,12,FALSE)," " )</f>
        <v xml:space="preserve"> </v>
      </c>
      <c r="AZ6" s="21" t="str">
        <f>IFERROR(VLOOKUP(A6,'180928.2 CA GS'!C:I,7,FALSE)," ")</f>
        <v xml:space="preserve"> </v>
      </c>
      <c r="BA6" s="21" t="str">
        <f>IFERROR(VLOOKUP(A6,'180928.3 CA GS'!C:I,7,FALSE)," ")</f>
        <v xml:space="preserve"> </v>
      </c>
      <c r="BC6" s="25">
        <v>990</v>
      </c>
      <c r="BD6" s="25">
        <v>990</v>
      </c>
      <c r="BE6" t="str">
        <f>IFERROR((SMALL(AP6:BA6,1)+SMALL(AP6:BA6,2))/2," ")</f>
        <v xml:space="preserve"> </v>
      </c>
      <c r="BF6">
        <f>IFERROR(SMALL(AP6:BA6,1)+(SMALL(AP6:BA6,1)*0.2)," ")</f>
        <v>372.096</v>
      </c>
      <c r="BH6" s="25">
        <f>MIN(BD6,BE6,BF6)</f>
        <v>372.096</v>
      </c>
      <c r="BK6" s="21" t="str">
        <f>IFERROR(VLOOKUP(A6,'14.09.18 Mt Hutt SG'!A:C,2,FALSE)," ")</f>
        <v xml:space="preserve"> </v>
      </c>
      <c r="BL6" s="21" t="str">
        <f>IFERROR(VLOOKUP(A6,'14.09.18.2 Mt Hutt SG'!A:B,2,FALSE)," ")</f>
        <v xml:space="preserve"> </v>
      </c>
      <c r="BN6" s="25">
        <v>990</v>
      </c>
      <c r="BO6" s="25">
        <v>990</v>
      </c>
      <c r="BP6" t="str">
        <f>IFERROR((SMALL(BK6:BL6,1)+SMALL(BK6:BL6,2))/2," ")</f>
        <v xml:space="preserve"> </v>
      </c>
      <c r="BQ6" t="str">
        <f>IFERROR(SMALL(BK6:BL6,1)+(SMALL(BK6:BL6,1)*0.2)," ")</f>
        <v xml:space="preserve"> </v>
      </c>
      <c r="BS6" s="25">
        <f>MIN(BO6,BP6,BQ6)</f>
        <v>990</v>
      </c>
    </row>
    <row r="7" spans="1:72" x14ac:dyDescent="0.25">
      <c r="A7">
        <v>2018080476</v>
      </c>
      <c r="B7" t="s">
        <v>599</v>
      </c>
      <c r="C7" t="s">
        <v>600</v>
      </c>
      <c r="D7" t="s">
        <v>94</v>
      </c>
      <c r="E7" t="s">
        <v>57</v>
      </c>
      <c r="F7">
        <v>1974</v>
      </c>
      <c r="G7" t="str">
        <f>VLOOKUP(F7,'18 Age Cats'!A:B,2,FALSE)</f>
        <v>Sen</v>
      </c>
      <c r="J7" s="36">
        <f>AM7</f>
        <v>990</v>
      </c>
      <c r="L7" t="str">
        <f>IF(J7=AI7,"*"," ")</f>
        <v>*</v>
      </c>
      <c r="M7" s="36">
        <f>BH7</f>
        <v>990</v>
      </c>
      <c r="O7" t="str">
        <f>IF(M7=BD7,"*"," ")</f>
        <v>*</v>
      </c>
      <c r="P7" s="36">
        <f>BS7</f>
        <v>990</v>
      </c>
      <c r="R7" t="str">
        <f>IF(P7=BO7,"*"," ")</f>
        <v>*</v>
      </c>
      <c r="T7" s="21" t="str">
        <f>IFERROR(VLOOKUP(A7,'15.07.18.1 Mt Hutt SL'!C:I,7,FALSE)," ")</f>
        <v xml:space="preserve"> </v>
      </c>
      <c r="U7" s="21" t="str">
        <f>IFERROR(VLOOKUP(A7,'15.07.18.2 Mt Hutt SL'!C:I,7,FALSE)," ")</f>
        <v xml:space="preserve"> </v>
      </c>
      <c r="V7" s="21" t="str">
        <f>IFERROR(VLOOKUP(A7,'12.08.18.1 Whaka SL'!A:G,7,FALSE)," ")</f>
        <v xml:space="preserve"> </v>
      </c>
      <c r="W7" s="21" t="str">
        <f>IFERROR(VLOOKUP(A7,'12.08.18.2 Whaka SL'!A:G,7,FALSE)," ")</f>
        <v xml:space="preserve"> </v>
      </c>
      <c r="X7" s="24" t="str">
        <f>IFERROR(VLOOKUP(A7,'20.08.18.1 Coronet SL'!C:K,9,FALSE)," ")</f>
        <v xml:space="preserve"> </v>
      </c>
      <c r="Y7" s="21" t="str">
        <f>IFERROR(VLOOKUP(A7,'20.08.18.2 Coronet SL'!C:K,9,FALSE)," ")</f>
        <v xml:space="preserve"> </v>
      </c>
      <c r="Z7" s="21" t="str">
        <f>IFERROR(VLOOKUP(A7,'16.09.18.1 Mt Hutt SL'!A:B,2,FALSE)," ")</f>
        <v xml:space="preserve"> </v>
      </c>
      <c r="AA7" s="21" t="str">
        <f>IFERROR(VLOOKUP(A7,'16.09.18 .2 Mt Hutt SL'!A:B,2,FALSE)," ")</f>
        <v xml:space="preserve"> </v>
      </c>
      <c r="AB7" s="21" t="str">
        <f>IFERROR(VLOOKUP(A7,'180923.1 WH SL'!C:K,9,FALSE)," ")</f>
        <v xml:space="preserve"> </v>
      </c>
      <c r="AC7" s="21" t="str">
        <f>IFERROR(VLOOKUP(A7,'180927.1 CA SL '!A:L,12,FALSE)," ")</f>
        <v xml:space="preserve"> </v>
      </c>
      <c r="AD7" s="21" t="str">
        <f>IFERROR(VLOOKUP(A7,'180927.2 CA SL'!A:L,12,FALSE)," ")</f>
        <v xml:space="preserve"> </v>
      </c>
      <c r="AE7" s="21" t="str">
        <f>IFERROR(VLOOKUP(A7,'21.10.18.2   Snowplanet SL'!C:J,8,FALSE)," ")</f>
        <v xml:space="preserve"> </v>
      </c>
      <c r="AF7" t="str">
        <f>IFERROR(VLOOKUP(A7,'21.10.18.4 Snowplanet SL'!C:J,8,FALSE)," ")</f>
        <v xml:space="preserve"> </v>
      </c>
      <c r="AH7" s="25">
        <v>990</v>
      </c>
      <c r="AI7" s="25">
        <v>990</v>
      </c>
      <c r="AJ7" t="str">
        <f>IFERROR((SMALL(T7:AF7,1)+SMALL(T7:AF7,2))/2," ")</f>
        <v xml:space="preserve"> </v>
      </c>
      <c r="AK7" t="str">
        <f>IFERROR(SMALL(T7:AF7,1)+(SMALL(T7:AF7,1)*0.2)," ")</f>
        <v xml:space="preserve"> </v>
      </c>
      <c r="AM7" s="25">
        <f>MIN(AI7,AJ7,AK7)</f>
        <v>990</v>
      </c>
      <c r="AP7" s="21" t="str">
        <f>IFERROR(VLOOKUP(A7,'11.08.18.1 Whaka GS'!A:I,9,FALSE)," ")</f>
        <v xml:space="preserve"> </v>
      </c>
      <c r="AQ7" s="21" t="str">
        <f>IFERROR(VLOOKUP(A7,'11.08.18.2 Whaka GS'!A:G,7,FALSE)," ")</f>
        <v xml:space="preserve"> </v>
      </c>
      <c r="AR7" s="21" t="str">
        <f>IFERROR(VLOOKUP(A7,'18.08.18 .1 Coronet GS'!C:K,9,FALSE)," ")</f>
        <v xml:space="preserve"> </v>
      </c>
      <c r="AS7" s="21" t="str">
        <f>IFERROR(VLOOKUP(A7,'18.08.18 .2 Coronet GS'!C:K,9,FALSE)," ")</f>
        <v xml:space="preserve"> </v>
      </c>
      <c r="AT7" s="21" t="str">
        <f>IFERROR(VLOOKUP(A7,'19.08.18 .1 Coronet GS'!C:K,9,FALSE)," ")</f>
        <v xml:space="preserve"> </v>
      </c>
      <c r="AU7" s="21" t="str">
        <f>IFERROR(VLOOKUP(A7,'19.08.18 .2 Coronet GS'!C:K,9,FALSE)," ")</f>
        <v xml:space="preserve"> </v>
      </c>
      <c r="AV7" s="21" t="str">
        <f>IFERROR(VLOOKUP(A7,'15.09.18.1 Mt Hutt GS '!A:B,2,FALSE)," ")</f>
        <v xml:space="preserve"> </v>
      </c>
      <c r="AW7" s="21" t="str">
        <f>IFERROR(VLOOKUP(A7,'180922.1 WH GS'!C:K,9,FALSE)," ")</f>
        <v xml:space="preserve"> </v>
      </c>
      <c r="AX7" s="21" t="str">
        <f>IFERROR(VLOOKUP(A7,'180922.2 WH GS 2'!C:K,9,FALSE)," ")</f>
        <v xml:space="preserve"> </v>
      </c>
      <c r="AY7" s="21" t="str">
        <f>IFERROR(VLOOKUP(A7,'180928.1 CA GS'!A:L,12,FALSE)," " )</f>
        <v xml:space="preserve"> </v>
      </c>
      <c r="AZ7" s="21" t="str">
        <f>IFERROR(VLOOKUP(A7,'180928.2 CA GS'!C:I,7,FALSE)," ")</f>
        <v xml:space="preserve"> </v>
      </c>
      <c r="BA7" s="21" t="str">
        <f>IFERROR(VLOOKUP(A7,'180928.3 CA GS'!C:I,7,FALSE)," ")</f>
        <v xml:space="preserve"> </v>
      </c>
      <c r="BC7" s="25">
        <v>990</v>
      </c>
      <c r="BD7" s="25">
        <v>990</v>
      </c>
      <c r="BE7" t="str">
        <f>IFERROR((SMALL(AP7:BA7,1)+SMALL(AP7:BA7,2))/2," ")</f>
        <v xml:space="preserve"> </v>
      </c>
      <c r="BF7" t="str">
        <f>IFERROR(SMALL(AP7:BA7,1)+(SMALL(AP7:BA7,1)*0.2)," ")</f>
        <v xml:space="preserve"> </v>
      </c>
      <c r="BH7" s="25">
        <f>MIN(BD7,BE7,BF7)</f>
        <v>990</v>
      </c>
      <c r="BK7" s="21" t="str">
        <f>IFERROR(VLOOKUP(A7,'14.09.18 Mt Hutt SG'!A:C,2,FALSE)," ")</f>
        <v xml:space="preserve"> </v>
      </c>
      <c r="BL7" s="21" t="str">
        <f>IFERROR(VLOOKUP(A7,'14.09.18.2 Mt Hutt SG'!A:B,2,FALSE)," ")</f>
        <v xml:space="preserve"> </v>
      </c>
      <c r="BN7" s="25">
        <v>990</v>
      </c>
      <c r="BO7" s="25">
        <v>990</v>
      </c>
      <c r="BP7" t="str">
        <f>IFERROR((SMALL(BK7:BL7,1)+SMALL(BK7:BL7,2))/2," ")</f>
        <v xml:space="preserve"> </v>
      </c>
      <c r="BQ7" t="str">
        <f>IFERROR(SMALL(BK7:BL7,1)+(SMALL(BK7:BL7,1)*0.2)," ")</f>
        <v xml:space="preserve"> </v>
      </c>
      <c r="BS7" s="25">
        <f>MIN(BO7,BP7,BQ7)</f>
        <v>990</v>
      </c>
    </row>
    <row r="8" spans="1:72" x14ac:dyDescent="0.25">
      <c r="A8">
        <v>2018080477</v>
      </c>
      <c r="B8" t="s">
        <v>411</v>
      </c>
      <c r="C8" t="s">
        <v>600</v>
      </c>
      <c r="D8" t="s">
        <v>58</v>
      </c>
      <c r="E8" t="s">
        <v>57</v>
      </c>
      <c r="F8">
        <v>2006</v>
      </c>
      <c r="G8" t="str">
        <f>VLOOKUP(F8,'18 Age Cats'!A:B,2,FALSE)</f>
        <v>U14</v>
      </c>
      <c r="J8" s="36">
        <f>AM8</f>
        <v>990</v>
      </c>
      <c r="L8" t="str">
        <f>IF(J8=AI8,"*"," ")</f>
        <v>*</v>
      </c>
      <c r="M8" s="36">
        <f>BH8</f>
        <v>990</v>
      </c>
      <c r="O8" t="str">
        <f>IF(M8=BD8,"*"," ")</f>
        <v>*</v>
      </c>
      <c r="P8" s="36">
        <f>BS8</f>
        <v>990</v>
      </c>
      <c r="R8" t="str">
        <f>IF(P8=BO8,"*"," ")</f>
        <v>*</v>
      </c>
      <c r="T8" s="21" t="str">
        <f>IFERROR(VLOOKUP(A8,'15.07.18.1 Mt Hutt SL'!C:I,7,FALSE)," ")</f>
        <v xml:space="preserve"> </v>
      </c>
      <c r="U8" s="21" t="str">
        <f>IFERROR(VLOOKUP(A8,'15.07.18.2 Mt Hutt SL'!C:I,7,FALSE)," ")</f>
        <v xml:space="preserve"> </v>
      </c>
      <c r="V8" s="21" t="str">
        <f>IFERROR(VLOOKUP(A8,'12.08.18.1 Whaka SL'!A:G,7,FALSE)," ")</f>
        <v xml:space="preserve"> </v>
      </c>
      <c r="W8" s="21" t="str">
        <f>IFERROR(VLOOKUP(A8,'12.08.18.2 Whaka SL'!A:G,7,FALSE)," ")</f>
        <v xml:space="preserve"> </v>
      </c>
      <c r="X8" s="24" t="str">
        <f>IFERROR(VLOOKUP(A8,'20.08.18.1 Coronet SL'!C:K,9,FALSE)," ")</f>
        <v xml:space="preserve"> </v>
      </c>
      <c r="Y8" s="21" t="str">
        <f>IFERROR(VLOOKUP(A8,'20.08.18.2 Coronet SL'!C:K,9,FALSE)," ")</f>
        <v xml:space="preserve"> </v>
      </c>
      <c r="Z8" s="21" t="str">
        <f>IFERROR(VLOOKUP(A8,'16.09.18.1 Mt Hutt SL'!A:B,2,FALSE)," ")</f>
        <v xml:space="preserve"> </v>
      </c>
      <c r="AA8" s="21" t="str">
        <f>IFERROR(VLOOKUP(A8,'16.09.18 .2 Mt Hutt SL'!A:B,2,FALSE)," ")</f>
        <v xml:space="preserve"> </v>
      </c>
      <c r="AB8" s="21" t="str">
        <f>IFERROR(VLOOKUP(A8,'180923.1 WH SL'!C:K,9,FALSE)," ")</f>
        <v xml:space="preserve"> </v>
      </c>
      <c r="AC8" s="21" t="str">
        <f>IFERROR(VLOOKUP(A8,'180927.1 CA SL '!A:L,12,FALSE)," ")</f>
        <v xml:space="preserve"> </v>
      </c>
      <c r="AD8" s="21" t="str">
        <f>IFERROR(VLOOKUP(A8,'180927.2 CA SL'!A:L,12,FALSE)," ")</f>
        <v xml:space="preserve"> </v>
      </c>
      <c r="AE8" s="21" t="str">
        <f>IFERROR(VLOOKUP(A8,'21.10.18.2   Snowplanet SL'!C:J,8,FALSE)," ")</f>
        <v xml:space="preserve"> </v>
      </c>
      <c r="AF8" t="str">
        <f>IFERROR(VLOOKUP(A8,'21.10.18.4 Snowplanet SL'!C:J,8,FALSE)," ")</f>
        <v xml:space="preserve"> </v>
      </c>
      <c r="AH8" s="25">
        <v>990</v>
      </c>
      <c r="AI8" s="25">
        <v>990</v>
      </c>
      <c r="AJ8" t="str">
        <f>IFERROR((SMALL(T8:AF8,1)+SMALL(T8:AF8,2))/2," ")</f>
        <v xml:space="preserve"> </v>
      </c>
      <c r="AK8" t="str">
        <f>IFERROR(SMALL(T8:AF8,1)+(SMALL(T8:AF8,1)*0.2)," ")</f>
        <v xml:space="preserve"> </v>
      </c>
      <c r="AM8" s="25">
        <f>MIN(AI8,AJ8,AK8)</f>
        <v>990</v>
      </c>
      <c r="AP8" s="21" t="str">
        <f>IFERROR(VLOOKUP(A8,'11.08.18.1 Whaka GS'!A:I,9,FALSE)," ")</f>
        <v xml:space="preserve"> </v>
      </c>
      <c r="AQ8" s="21" t="str">
        <f>IFERROR(VLOOKUP(A8,'11.08.18.2 Whaka GS'!A:G,7,FALSE)," ")</f>
        <v xml:space="preserve"> </v>
      </c>
      <c r="AR8" s="21" t="str">
        <f>IFERROR(VLOOKUP(A8,'18.08.18 .1 Coronet GS'!C:K,9,FALSE)," ")</f>
        <v xml:space="preserve"> </v>
      </c>
      <c r="AS8" s="21" t="str">
        <f>IFERROR(VLOOKUP(A8,'18.08.18 .2 Coronet GS'!C:K,9,FALSE)," ")</f>
        <v xml:space="preserve"> </v>
      </c>
      <c r="AT8" s="21" t="str">
        <f>IFERROR(VLOOKUP(A8,'19.08.18 .1 Coronet GS'!C:K,9,FALSE)," ")</f>
        <v xml:space="preserve"> </v>
      </c>
      <c r="AU8" s="21" t="str">
        <f>IFERROR(VLOOKUP(A8,'19.08.18 .2 Coronet GS'!C:K,9,FALSE)," ")</f>
        <v xml:space="preserve"> </v>
      </c>
      <c r="AV8" s="21" t="str">
        <f>IFERROR(VLOOKUP(A8,'15.09.18.1 Mt Hutt GS '!A:B,2,FALSE)," ")</f>
        <v xml:space="preserve"> </v>
      </c>
      <c r="AW8" s="21" t="str">
        <f>IFERROR(VLOOKUP(A8,'180922.1 WH GS'!C:K,9,FALSE)," ")</f>
        <v xml:space="preserve"> </v>
      </c>
      <c r="AX8" s="21" t="str">
        <f>IFERROR(VLOOKUP(A8,'180922.2 WH GS 2'!C:K,9,FALSE)," ")</f>
        <v xml:space="preserve"> </v>
      </c>
      <c r="AY8" s="21" t="str">
        <f>IFERROR(VLOOKUP(A8,'180928.1 CA GS'!A:L,12,FALSE)," " )</f>
        <v xml:space="preserve"> </v>
      </c>
      <c r="AZ8" s="21" t="str">
        <f>IFERROR(VLOOKUP(A8,'180928.2 CA GS'!C:I,7,FALSE)," ")</f>
        <v xml:space="preserve"> </v>
      </c>
      <c r="BA8" s="21" t="str">
        <f>IFERROR(VLOOKUP(A8,'180928.3 CA GS'!C:I,7,FALSE)," ")</f>
        <v xml:space="preserve"> </v>
      </c>
      <c r="BC8" s="25">
        <v>990</v>
      </c>
      <c r="BD8" s="25">
        <v>990</v>
      </c>
      <c r="BE8" t="str">
        <f>IFERROR((SMALL(AP8:BA8,1)+SMALL(AP8:BA8,2))/2," ")</f>
        <v xml:space="preserve"> </v>
      </c>
      <c r="BF8" t="str">
        <f>IFERROR(SMALL(AP8:BA8,1)+(SMALL(AP8:BA8,1)*0.2)," ")</f>
        <v xml:space="preserve"> </v>
      </c>
      <c r="BH8" s="25">
        <f>MIN(BD8,BE8,BF8)</f>
        <v>990</v>
      </c>
      <c r="BK8" s="21" t="str">
        <f>IFERROR(VLOOKUP(A8,'14.09.18 Mt Hutt SG'!A:C,2,FALSE)," ")</f>
        <v xml:space="preserve"> </v>
      </c>
      <c r="BL8" s="21" t="str">
        <f>IFERROR(VLOOKUP(A8,'14.09.18.2 Mt Hutt SG'!A:B,2,FALSE)," ")</f>
        <v xml:space="preserve"> </v>
      </c>
      <c r="BN8" s="25">
        <v>990</v>
      </c>
      <c r="BO8" s="25">
        <v>990</v>
      </c>
      <c r="BP8" t="str">
        <f>IFERROR((SMALL(BK8:BL8,1)+SMALL(BK8:BL8,2))/2," ")</f>
        <v xml:space="preserve"> </v>
      </c>
      <c r="BQ8" t="str">
        <f>IFERROR(SMALL(BK8:BL8,1)+(SMALL(BK8:BL8,1)*0.2)," ")</f>
        <v xml:space="preserve"> </v>
      </c>
      <c r="BS8" s="25">
        <f>MIN(BO8,BP8,BQ8)</f>
        <v>990</v>
      </c>
    </row>
    <row r="9" spans="1:72" x14ac:dyDescent="0.25">
      <c r="A9">
        <v>2018080537</v>
      </c>
      <c r="B9" t="s">
        <v>270</v>
      </c>
      <c r="C9" t="s">
        <v>748</v>
      </c>
      <c r="D9" t="s">
        <v>157</v>
      </c>
      <c r="E9" t="s">
        <v>57</v>
      </c>
      <c r="F9">
        <v>2003</v>
      </c>
      <c r="G9" t="str">
        <f>VLOOKUP(F9,'18 Age Cats'!A:B,2,FALSE)</f>
        <v>U16</v>
      </c>
      <c r="J9" s="36">
        <f>AM9</f>
        <v>331.64400000000001</v>
      </c>
      <c r="K9">
        <v>60</v>
      </c>
      <c r="L9" t="str">
        <f>IF(J9=AI9,"*"," ")</f>
        <v xml:space="preserve"> </v>
      </c>
      <c r="M9" s="36">
        <f>BH9</f>
        <v>214.72500000000002</v>
      </c>
      <c r="N9">
        <v>46</v>
      </c>
      <c r="O9" t="str">
        <f>IF(M9=BD9,"*"," ")</f>
        <v xml:space="preserve"> </v>
      </c>
      <c r="P9" s="36">
        <f>BS9</f>
        <v>990</v>
      </c>
      <c r="R9" t="str">
        <f>IF(P9=BO9,"*"," ")</f>
        <v>*</v>
      </c>
      <c r="V9" s="21" t="str">
        <f>IFERROR(VLOOKUP(A9,'12.08.18.1 Whaka SL'!A:G,7,FALSE)," ")</f>
        <v xml:space="preserve"> </v>
      </c>
      <c r="W9" s="21" t="str">
        <f>IFERROR(VLOOKUP(A9,'12.08.18.2 Whaka SL'!A:G,7,FALSE)," ")</f>
        <v xml:space="preserve"> </v>
      </c>
      <c r="X9" s="24"/>
      <c r="Y9" s="21">
        <f>IFERROR(VLOOKUP(A9,'20.08.18.2 Coronet SL'!C:K,9,FALSE)," ")</f>
        <v>276.37</v>
      </c>
      <c r="Z9" s="21" t="str">
        <f>IFERROR(VLOOKUP(A9,'16.09.18.1 Mt Hutt SL'!A:B,2,FALSE)," ")</f>
        <v xml:space="preserve"> </v>
      </c>
      <c r="AA9" s="21" t="str">
        <f>IFERROR(VLOOKUP(A9,'16.09.18 .2 Mt Hutt SL'!A:B,2,FALSE)," ")</f>
        <v xml:space="preserve"> </v>
      </c>
      <c r="AB9" s="21" t="str">
        <f>IFERROR(VLOOKUP(A9,'180923.1 WH SL'!C:K,9,FALSE)," ")</f>
        <v xml:space="preserve"> </v>
      </c>
      <c r="AC9" s="21" t="str">
        <f>IFERROR(VLOOKUP(A9,'180927.1 CA SL '!A:L,12,FALSE)," ")</f>
        <v xml:space="preserve"> </v>
      </c>
      <c r="AD9" s="21" t="str">
        <f>IFERROR(VLOOKUP(A9,'180927.2 CA SL'!A:L,12,FALSE)," ")</f>
        <v xml:space="preserve"> </v>
      </c>
      <c r="AE9" s="21" t="str">
        <f>IFERROR(VLOOKUP(A9,'21.10.18.2   Snowplanet SL'!C:J,8,FALSE)," ")</f>
        <v xml:space="preserve"> </v>
      </c>
      <c r="AF9" t="str">
        <f>IFERROR(VLOOKUP(A9,'21.10.18.4 Snowplanet SL'!C:J,8,FALSE)," ")</f>
        <v xml:space="preserve"> </v>
      </c>
      <c r="AH9" s="25">
        <v>990</v>
      </c>
      <c r="AI9" s="25">
        <v>990</v>
      </c>
      <c r="AJ9" t="str">
        <f>IFERROR((SMALL(T9:AF9,1)+SMALL(T9:AF9,2))/2," ")</f>
        <v xml:space="preserve"> </v>
      </c>
      <c r="AK9">
        <f>IFERROR(SMALL(T9:AF9,1)+(SMALL(T9:AF9,1)*0.2)," ")</f>
        <v>331.64400000000001</v>
      </c>
      <c r="AM9" s="25">
        <f>MIN(AI9,AJ9,AK9)</f>
        <v>331.64400000000001</v>
      </c>
      <c r="AP9" s="21" t="str">
        <f>IFERROR(VLOOKUP(A9,'11.08.18.1 Whaka GS'!A:I,9,FALSE)," ")</f>
        <v xml:space="preserve"> </v>
      </c>
      <c r="AQ9" s="21" t="str">
        <f>IFERROR(VLOOKUP(A9,'11.08.18.2 Whaka GS'!A:G,7,FALSE)," ")</f>
        <v xml:space="preserve"> </v>
      </c>
      <c r="AS9" s="21">
        <f>IFERROR(VLOOKUP(A9,'18.08.18 .2 Coronet GS'!C:K,9,FALSE)," ")</f>
        <v>200.86</v>
      </c>
      <c r="AU9" s="21">
        <f>IFERROR(VLOOKUP(A9,'19.08.18 .2 Coronet GS'!C:K,9,FALSE)," ")</f>
        <v>228.59</v>
      </c>
      <c r="AV9" s="21" t="str">
        <f>IFERROR(VLOOKUP(A9,'15.09.18.1 Mt Hutt GS '!A:B,2,FALSE)," ")</f>
        <v xml:space="preserve"> </v>
      </c>
      <c r="AW9" s="21" t="str">
        <f>IFERROR(VLOOKUP(A9,'180922.1 WH GS'!C:K,9,FALSE)," ")</f>
        <v xml:space="preserve"> </v>
      </c>
      <c r="AX9" s="21" t="str">
        <f>IFERROR(VLOOKUP(A9,'180922.2 WH GS 2'!C:K,9,FALSE)," ")</f>
        <v xml:space="preserve"> </v>
      </c>
      <c r="AY9" s="21" t="str">
        <f>IFERROR(VLOOKUP(A9,'180928.1 CA GS'!A:L,12,FALSE)," " )</f>
        <v xml:space="preserve"> </v>
      </c>
      <c r="AZ9" s="21" t="str">
        <f>IFERROR(VLOOKUP(A9,'180928.2 CA GS'!C:I,7,FALSE)," ")</f>
        <v xml:space="preserve"> </v>
      </c>
      <c r="BA9" s="21" t="str">
        <f>IFERROR(VLOOKUP(A9,'180928.3 CA GS'!C:I,7,FALSE)," ")</f>
        <v xml:space="preserve"> </v>
      </c>
      <c r="BC9" s="25">
        <v>990</v>
      </c>
      <c r="BD9" s="25">
        <v>990</v>
      </c>
      <c r="BE9">
        <f>IFERROR((SMALL(AP9:BA9,1)+SMALL(AP9:BA9,2))/2," ")</f>
        <v>214.72500000000002</v>
      </c>
      <c r="BF9">
        <f>IFERROR(SMALL(AP9:BA9,1)+(SMALL(AP9:BA9,1)*0.2)," ")</f>
        <v>241.03200000000001</v>
      </c>
      <c r="BH9" s="25">
        <f>MIN(BD9,BE9,BF9)</f>
        <v>214.72500000000002</v>
      </c>
      <c r="BK9" s="21" t="str">
        <f>IFERROR(VLOOKUP(A9,'14.09.18 Mt Hutt SG'!A:C,2,FALSE)," ")</f>
        <v xml:space="preserve"> </v>
      </c>
      <c r="BL9" s="21" t="str">
        <f>IFERROR(VLOOKUP(A9,'14.09.18.2 Mt Hutt SG'!A:B,2,FALSE)," ")</f>
        <v xml:space="preserve"> </v>
      </c>
      <c r="BN9" s="25">
        <v>990</v>
      </c>
      <c r="BO9" s="25">
        <v>990</v>
      </c>
      <c r="BP9" t="str">
        <f>IFERROR((SMALL(BK9:BL9,1)+SMALL(BK9:BL9,2))/2," ")</f>
        <v xml:space="preserve"> </v>
      </c>
      <c r="BQ9" t="str">
        <f>IFERROR(SMALL(BK9:BL9,1)+(SMALL(BK9:BL9,1)*0.2)," ")</f>
        <v xml:space="preserve"> </v>
      </c>
      <c r="BS9" s="25">
        <f>MIN(BO9,BP9,BQ9)</f>
        <v>990</v>
      </c>
    </row>
    <row r="10" spans="1:72" x14ac:dyDescent="0.25">
      <c r="A10">
        <v>201306118</v>
      </c>
      <c r="B10" t="s">
        <v>409</v>
      </c>
      <c r="C10" t="s">
        <v>410</v>
      </c>
      <c r="D10" t="s">
        <v>58</v>
      </c>
      <c r="E10" t="s">
        <v>57</v>
      </c>
      <c r="F10">
        <v>2002</v>
      </c>
      <c r="G10" t="str">
        <f>VLOOKUP(F10,'18 Age Cats'!A:B,2,FALSE)</f>
        <v>U19</v>
      </c>
      <c r="H10" t="s">
        <v>502</v>
      </c>
      <c r="I10" t="s">
        <v>606</v>
      </c>
      <c r="J10" s="36">
        <f>AM10</f>
        <v>107.19000000000001</v>
      </c>
      <c r="K10">
        <v>9</v>
      </c>
      <c r="L10" t="str">
        <f>IF(J10=AI10,"*"," ")</f>
        <v>*</v>
      </c>
      <c r="M10" s="36">
        <f>BH10</f>
        <v>93.382499999999993</v>
      </c>
      <c r="N10">
        <v>6</v>
      </c>
      <c r="O10" t="str">
        <f>IF(M10=BD10,"*"," ")</f>
        <v>*</v>
      </c>
      <c r="P10" s="36">
        <f>BS10</f>
        <v>87.750000000000028</v>
      </c>
      <c r="Q10">
        <v>1</v>
      </c>
      <c r="R10" t="str">
        <f>IF(P10=BO10,"*"," ")</f>
        <v>*</v>
      </c>
      <c r="T10" s="21" t="str">
        <f>IFERROR(VLOOKUP(A10,'15.07.18.1 Mt Hutt SL'!C:I,7,FALSE)," ")</f>
        <v xml:space="preserve"> </v>
      </c>
      <c r="U10" s="21" t="str">
        <f>IFERROR(VLOOKUP(A10,'15.07.18.2 Mt Hutt SL'!C:I,7,FALSE)," ")</f>
        <v xml:space="preserve"> </v>
      </c>
      <c r="V10" s="21" t="str">
        <f>IFERROR(VLOOKUP(A10,'12.08.18.1 Whaka SL'!A:G,7,FALSE)," ")</f>
        <v xml:space="preserve"> </v>
      </c>
      <c r="W10" s="21" t="str">
        <f>IFERROR(VLOOKUP(A10,'12.08.18.2 Whaka SL'!A:G,7,FALSE)," ")</f>
        <v xml:space="preserve"> </v>
      </c>
      <c r="X10" s="24" t="str">
        <f>IFERROR(VLOOKUP(A10,'20.08.18.1 Coronet SL'!C:K,9,FALSE)," ")</f>
        <v xml:space="preserve"> </v>
      </c>
      <c r="Y10" s="21" t="str">
        <f>IFERROR(VLOOKUP(A10,'20.08.18.2 Coronet SL'!C:K,9,FALSE)," ")</f>
        <v xml:space="preserve"> </v>
      </c>
      <c r="Z10" s="21" t="str">
        <f>IFERROR(VLOOKUP(A10,'16.09.18.1 Mt Hutt SL'!A:B,2,FALSE)," ")</f>
        <v xml:space="preserve"> </v>
      </c>
      <c r="AA10" s="21" t="str">
        <f>IFERROR(VLOOKUP(A10,'16.09.18 .2 Mt Hutt SL'!A:B,2,FALSE)," ")</f>
        <v xml:space="preserve"> </v>
      </c>
      <c r="AB10" s="21" t="str">
        <f>IFERROR(VLOOKUP(A10,'180923.1 WH SL'!C:K,9,FALSE)," ")</f>
        <v xml:space="preserve"> </v>
      </c>
      <c r="AC10" s="21" t="str">
        <f>IFERROR(VLOOKUP(A10,'180927.1 CA SL '!A:L,12,FALSE)," ")</f>
        <v xml:space="preserve"> </v>
      </c>
      <c r="AD10" s="21" t="str">
        <f>IFERROR(VLOOKUP(A10,'180927.2 CA SL'!A:L,12,FALSE)," ")</f>
        <v xml:space="preserve"> </v>
      </c>
      <c r="AE10" s="21" t="str">
        <f>IFERROR(VLOOKUP(A10,'21.10.18.2   Snowplanet SL'!C:J,8,FALSE)," ")</f>
        <v xml:space="preserve"> </v>
      </c>
      <c r="AF10" t="str">
        <f>IFERROR(VLOOKUP(A10,'21.10.18.4 Snowplanet SL'!C:J,8,FALSE)," ")</f>
        <v xml:space="preserve"> </v>
      </c>
      <c r="AH10" s="25">
        <f>IFERROR(VLOOKUP(A10,'18.0 Base List'!A:G,5,FALSE),"990.00")</f>
        <v>71.460000000000008</v>
      </c>
      <c r="AI10" s="25">
        <f>AH10+(AH10*0.5)</f>
        <v>107.19000000000001</v>
      </c>
      <c r="AJ10" t="str">
        <f>IFERROR((SMALL(T10:AF10,1)+SMALL(T10:AF10,2))/2," ")</f>
        <v xml:space="preserve"> </v>
      </c>
      <c r="AK10" t="str">
        <f>IFERROR(SMALL(T10:AF10,1)+(SMALL(T10:AF10,1)*0.2)," ")</f>
        <v xml:space="preserve"> </v>
      </c>
      <c r="AM10" s="25">
        <f>MIN(AI10,AJ10,AK10)</f>
        <v>107.19000000000001</v>
      </c>
      <c r="AP10" s="21" t="str">
        <f>IFERROR(VLOOKUP(A10,'11.08.18.1 Whaka GS'!A:I,9,FALSE)," ")</f>
        <v xml:space="preserve"> </v>
      </c>
      <c r="AQ10" s="21" t="str">
        <f>IFERROR(VLOOKUP(A10,'11.08.18.2 Whaka GS'!A:G,7,FALSE)," ")</f>
        <v xml:space="preserve"> </v>
      </c>
      <c r="AR10" s="21" t="str">
        <f>IFERROR(VLOOKUP(A10,'18.08.18 .1 Coronet GS'!C:K,9,FALSE)," ")</f>
        <v xml:space="preserve"> </v>
      </c>
      <c r="AS10" s="21" t="str">
        <f>IFERROR(VLOOKUP(A10,'18.08.18 .2 Coronet GS'!C:K,9,FALSE)," ")</f>
        <v xml:space="preserve"> </v>
      </c>
      <c r="AT10" s="21" t="str">
        <f>IFERROR(VLOOKUP(A10,'19.08.18 .1 Coronet GS'!C:K,9,FALSE)," ")</f>
        <v xml:space="preserve"> </v>
      </c>
      <c r="AU10" s="21" t="str">
        <f>IFERROR(VLOOKUP(A10,'19.08.18 .2 Coronet GS'!C:K,9,FALSE)," ")</f>
        <v xml:space="preserve"> </v>
      </c>
      <c r="AV10" s="21" t="str">
        <f>IFERROR(VLOOKUP(A10,'15.09.18.1 Mt Hutt GS '!A:B,2,FALSE)," ")</f>
        <v xml:space="preserve"> </v>
      </c>
      <c r="AW10" s="21" t="str">
        <f>IFERROR(VLOOKUP(A10,'180922.1 WH GS'!C:K,9,FALSE)," ")</f>
        <v xml:space="preserve"> </v>
      </c>
      <c r="AX10" s="21" t="str">
        <f>IFERROR(VLOOKUP(A10,'180922.2 WH GS 2'!C:K,9,FALSE)," ")</f>
        <v xml:space="preserve"> </v>
      </c>
      <c r="AY10" s="21" t="str">
        <f>IFERROR(VLOOKUP(A10,'180928.1 CA GS'!A:L,12,FALSE)," " )</f>
        <v xml:space="preserve"> </v>
      </c>
      <c r="AZ10" s="21" t="str">
        <f>IFERROR(VLOOKUP(A10,'180928.2 CA GS'!C:I,7,FALSE)," ")</f>
        <v xml:space="preserve"> </v>
      </c>
      <c r="BA10" s="21" t="str">
        <f>IFERROR(VLOOKUP(A10,'180928.3 CA GS'!C:I,7,FALSE)," ")</f>
        <v xml:space="preserve"> </v>
      </c>
      <c r="BC10" s="25">
        <f>IFERROR(VLOOKUP(A10,'18.0 Base List'!A:F,6,FALSE),"990.00")</f>
        <v>62.254999999999995</v>
      </c>
      <c r="BD10" s="25">
        <f>BC10+(BC10*0.5)</f>
        <v>93.382499999999993</v>
      </c>
      <c r="BE10" t="str">
        <f>IFERROR((SMALL(AP10:BA10,1)+SMALL(AP10:BA10,2))/2," ")</f>
        <v xml:space="preserve"> </v>
      </c>
      <c r="BF10" t="str">
        <f>IFERROR(SMALL(AP10:BA10,1)+(SMALL(AP10:BA10,1)*0.2)," ")</f>
        <v xml:space="preserve"> </v>
      </c>
      <c r="BH10" s="25">
        <f>MIN(BD10,BE10,BF10)</f>
        <v>93.382499999999993</v>
      </c>
      <c r="BK10" s="21" t="str">
        <f>IFERROR(VLOOKUP(A10,'14.09.18 Mt Hutt SG'!A:C,2,FALSE)," ")</f>
        <v xml:space="preserve"> </v>
      </c>
      <c r="BL10" s="21" t="str">
        <f>IFERROR(VLOOKUP(A10,'14.09.18.2 Mt Hutt SG'!A:B,2,FALSE)," ")</f>
        <v xml:space="preserve"> </v>
      </c>
      <c r="BN10" s="25">
        <f>IFERROR(VLOOKUP(A10,'18.0 Base List'!A:G,7,FALSE),990)</f>
        <v>58.500000000000014</v>
      </c>
      <c r="BO10" s="25">
        <f>BN10+(BN10*0.5)</f>
        <v>87.750000000000028</v>
      </c>
      <c r="BP10" t="str">
        <f>IFERROR((SMALL(BK10:BL10,1)+SMALL(BK10:BL10,2))/2," ")</f>
        <v xml:space="preserve"> </v>
      </c>
      <c r="BQ10" t="str">
        <f>IFERROR(SMALL(BK10:BL10,1)+(SMALL(BK10:BL10,1)*0.2)," ")</f>
        <v xml:space="preserve"> </v>
      </c>
      <c r="BS10" s="25">
        <f>MIN(BO10,BP10,BQ10)</f>
        <v>87.750000000000028</v>
      </c>
    </row>
    <row r="11" spans="1:72" x14ac:dyDescent="0.25">
      <c r="A11">
        <v>2015042943</v>
      </c>
      <c r="B11" t="s">
        <v>309</v>
      </c>
      <c r="C11" t="s">
        <v>310</v>
      </c>
      <c r="D11" t="s">
        <v>58</v>
      </c>
      <c r="E11" t="s">
        <v>57</v>
      </c>
      <c r="F11">
        <v>2004</v>
      </c>
      <c r="G11" t="str">
        <f>VLOOKUP(F11,'18 Age Cats'!A:B,2,FALSE)</f>
        <v>U16</v>
      </c>
      <c r="H11" t="s">
        <v>502</v>
      </c>
      <c r="I11" t="s">
        <v>606</v>
      </c>
      <c r="J11" s="36">
        <f>AM11</f>
        <v>245.03249999999997</v>
      </c>
      <c r="K11">
        <v>39</v>
      </c>
      <c r="L11" t="str">
        <f>IF(J11=AI11,"*"," ")</f>
        <v>*</v>
      </c>
      <c r="M11" s="36">
        <f>BH11</f>
        <v>256.04250000000002</v>
      </c>
      <c r="N11">
        <v>53</v>
      </c>
      <c r="O11" t="str">
        <f>IF(M11=BD11,"*"," ")</f>
        <v>*</v>
      </c>
      <c r="P11" s="36">
        <f>BS11</f>
        <v>231.35250000000002</v>
      </c>
      <c r="Q11">
        <v>27</v>
      </c>
      <c r="R11" t="str">
        <f>IF(P11=BO11,"*"," ")</f>
        <v>*</v>
      </c>
      <c r="T11" s="21" t="str">
        <f>IFERROR(VLOOKUP(A11,'15.07.18.1 Mt Hutt SL'!C:I,7,FALSE)," ")</f>
        <v xml:space="preserve"> </v>
      </c>
      <c r="U11" s="21" t="str">
        <f>IFERROR(VLOOKUP(A11,'15.07.18.2 Mt Hutt SL'!C:I,7,FALSE)," ")</f>
        <v xml:space="preserve"> </v>
      </c>
      <c r="V11" s="21" t="str">
        <f>IFERROR(VLOOKUP(A11,'12.08.18.1 Whaka SL'!A:G,7,FALSE)," ")</f>
        <v xml:space="preserve"> </v>
      </c>
      <c r="W11" s="21" t="str">
        <f>IFERROR(VLOOKUP(A11,'12.08.18.2 Whaka SL'!A:G,7,FALSE)," ")</f>
        <v xml:space="preserve"> </v>
      </c>
      <c r="X11" s="24" t="str">
        <f>IFERROR(VLOOKUP(A11,'20.08.18.1 Coronet SL'!C:K,9,FALSE)," ")</f>
        <v xml:space="preserve"> </v>
      </c>
      <c r="Y11" s="21" t="str">
        <f>IFERROR(VLOOKUP(A11,'20.08.18.2 Coronet SL'!C:K,9,FALSE)," ")</f>
        <v xml:space="preserve"> </v>
      </c>
      <c r="Z11" s="21" t="str">
        <f>IFERROR(VLOOKUP(A11,'16.09.18.1 Mt Hutt SL'!A:B,2,FALSE)," ")</f>
        <v xml:space="preserve"> </v>
      </c>
      <c r="AA11" s="21" t="str">
        <f>IFERROR(VLOOKUP(A11,'16.09.18 .2 Mt Hutt SL'!A:B,2,FALSE)," ")</f>
        <v xml:space="preserve"> </v>
      </c>
      <c r="AB11" s="21" t="str">
        <f>IFERROR(VLOOKUP(A11,'180923.1 WH SL'!C:K,9,FALSE)," ")</f>
        <v xml:space="preserve"> </v>
      </c>
      <c r="AC11" s="21" t="str">
        <f>IFERROR(VLOOKUP(A11,'180927.1 CA SL '!A:L,12,FALSE)," ")</f>
        <v xml:space="preserve"> </v>
      </c>
      <c r="AD11" s="21" t="str">
        <f>IFERROR(VLOOKUP(A11,'180927.2 CA SL'!A:L,12,FALSE)," ")</f>
        <v xml:space="preserve"> </v>
      </c>
      <c r="AE11" s="21" t="str">
        <f>IFERROR(VLOOKUP(A11,'21.10.18.2   Snowplanet SL'!C:J,8,FALSE)," ")</f>
        <v xml:space="preserve"> </v>
      </c>
      <c r="AF11" t="str">
        <f>IFERROR(VLOOKUP(A11,'21.10.18.4 Snowplanet SL'!C:J,8,FALSE)," ")</f>
        <v xml:space="preserve"> </v>
      </c>
      <c r="AH11" s="25">
        <f>IFERROR(VLOOKUP(A11,'18.0 Base List'!A:G,5,FALSE),"990.00")</f>
        <v>163.35499999999999</v>
      </c>
      <c r="AI11" s="25">
        <f>AH11+(AH11*0.5)</f>
        <v>245.03249999999997</v>
      </c>
      <c r="AJ11" t="str">
        <f>IFERROR((SMALL(T11:AF11,1)+SMALL(T11:AF11,2))/2," ")</f>
        <v xml:space="preserve"> </v>
      </c>
      <c r="AK11" t="str">
        <f>IFERROR(SMALL(T11:AF11,1)+(SMALL(T11:AF11,1)*0.2)," ")</f>
        <v xml:space="preserve"> </v>
      </c>
      <c r="AM11" s="25">
        <f>MIN(AI11,AJ11,AK11)</f>
        <v>245.03249999999997</v>
      </c>
      <c r="AP11" s="21" t="str">
        <f>IFERROR(VLOOKUP(A11,'11.08.18.1 Whaka GS'!A:I,9,FALSE)," ")</f>
        <v xml:space="preserve"> </v>
      </c>
      <c r="AQ11" s="21" t="str">
        <f>IFERROR(VLOOKUP(A11,'11.08.18.2 Whaka GS'!A:G,7,FALSE)," ")</f>
        <v xml:space="preserve"> </v>
      </c>
      <c r="AR11" s="21" t="str">
        <f>IFERROR(VLOOKUP(A11,'18.08.18 .1 Coronet GS'!C:K,9,FALSE)," ")</f>
        <v xml:space="preserve"> </v>
      </c>
      <c r="AS11" s="21" t="str">
        <f>IFERROR(VLOOKUP(A11,'18.08.18 .2 Coronet GS'!C:K,9,FALSE)," ")</f>
        <v xml:space="preserve"> </v>
      </c>
      <c r="AT11" s="21" t="str">
        <f>IFERROR(VLOOKUP(A11,'19.08.18 .1 Coronet GS'!C:K,9,FALSE)," ")</f>
        <v xml:space="preserve"> </v>
      </c>
      <c r="AU11" s="21" t="str">
        <f>IFERROR(VLOOKUP(A11,'19.08.18 .2 Coronet GS'!C:K,9,FALSE)," ")</f>
        <v xml:space="preserve"> </v>
      </c>
      <c r="AV11" s="21" t="str">
        <f>IFERROR(VLOOKUP(A11,'15.09.18.1 Mt Hutt GS '!A:B,2,FALSE)," ")</f>
        <v xml:space="preserve"> </v>
      </c>
      <c r="AW11" s="21" t="str">
        <f>IFERROR(VLOOKUP(A11,'180922.1 WH GS'!C:K,9,FALSE)," ")</f>
        <v xml:space="preserve"> </v>
      </c>
      <c r="AX11" s="21" t="str">
        <f>IFERROR(VLOOKUP(A11,'180922.2 WH GS 2'!C:K,9,FALSE)," ")</f>
        <v xml:space="preserve"> </v>
      </c>
      <c r="AY11" s="21" t="str">
        <f>IFERROR(VLOOKUP(A11,'180928.1 CA GS'!A:L,12,FALSE)," " )</f>
        <v xml:space="preserve"> </v>
      </c>
      <c r="AZ11" s="21" t="str">
        <f>IFERROR(VLOOKUP(A11,'180928.2 CA GS'!C:I,7,FALSE)," ")</f>
        <v xml:space="preserve"> </v>
      </c>
      <c r="BA11" s="21" t="str">
        <f>IFERROR(VLOOKUP(A11,'180928.3 CA GS'!C:I,7,FALSE)," ")</f>
        <v xml:space="preserve"> </v>
      </c>
      <c r="BC11" s="25">
        <f>IFERROR(VLOOKUP(A11,'18.0 Base List'!A:F,6,FALSE),"990.00")</f>
        <v>170.69500000000002</v>
      </c>
      <c r="BD11" s="25">
        <f>BC11+(BC11*0.5)</f>
        <v>256.04250000000002</v>
      </c>
      <c r="BE11" t="str">
        <f>IFERROR((SMALL(AP11:BA11,1)+SMALL(AP11:BA11,2))/2," ")</f>
        <v xml:space="preserve"> </v>
      </c>
      <c r="BF11" t="str">
        <f>IFERROR(SMALL(AP11:BA11,1)+(SMALL(AP11:BA11,1)*0.2)," ")</f>
        <v xml:space="preserve"> </v>
      </c>
      <c r="BH11" s="25">
        <f>MIN(BD11,BE11,BF11)</f>
        <v>256.04250000000002</v>
      </c>
      <c r="BK11" s="21" t="str">
        <f>IFERROR(VLOOKUP(A11,'14.09.18 Mt Hutt SG'!A:C,2,FALSE)," ")</f>
        <v xml:space="preserve"> </v>
      </c>
      <c r="BL11" s="21" t="str">
        <f>IFERROR(VLOOKUP(A11,'14.09.18.2 Mt Hutt SG'!A:B,2,FALSE)," ")</f>
        <v xml:space="preserve"> </v>
      </c>
      <c r="BN11" s="25">
        <f>IFERROR(VLOOKUP(A11,'18.0 Base List'!A:G,7,FALSE),990)</f>
        <v>154.23500000000001</v>
      </c>
      <c r="BO11" s="25">
        <f>BN11+(BN11*0.5)</f>
        <v>231.35250000000002</v>
      </c>
      <c r="BP11" t="str">
        <f>IFERROR((SMALL(BK11:BL11,1)+SMALL(BK11:BL11,2))/2," ")</f>
        <v xml:space="preserve"> </v>
      </c>
      <c r="BQ11" t="str">
        <f>IFERROR(SMALL(BK11:BL11,1)+(SMALL(BK11:BL11,1)*0.2)," ")</f>
        <v xml:space="preserve"> </v>
      </c>
      <c r="BS11" s="25">
        <f>MIN(BO11,BP11,BQ11)</f>
        <v>231.35250000000002</v>
      </c>
    </row>
    <row r="12" spans="1:72" x14ac:dyDescent="0.25">
      <c r="A12">
        <v>2018060307</v>
      </c>
      <c r="B12" t="s">
        <v>508</v>
      </c>
      <c r="C12" t="s">
        <v>509</v>
      </c>
      <c r="D12" t="s">
        <v>58</v>
      </c>
      <c r="E12" t="s">
        <v>57</v>
      </c>
      <c r="F12">
        <v>2006</v>
      </c>
      <c r="G12" t="str">
        <f>VLOOKUP(F12,'18 Age Cats'!A:B,2,FALSE)</f>
        <v>U14</v>
      </c>
      <c r="J12" s="36">
        <f>AM12</f>
        <v>990</v>
      </c>
      <c r="L12" t="str">
        <f>IF(J12=AI12,"*"," ")</f>
        <v>*</v>
      </c>
      <c r="M12" s="36">
        <f>BH12</f>
        <v>990</v>
      </c>
      <c r="O12" t="str">
        <f>IF(M12=BD12,"*"," ")</f>
        <v>*</v>
      </c>
      <c r="P12" s="36">
        <f>BS12</f>
        <v>990</v>
      </c>
      <c r="R12" t="str">
        <f>IF(P12=BO12,"*"," ")</f>
        <v>*</v>
      </c>
      <c r="T12" s="21" t="str">
        <f>IFERROR(VLOOKUP(A12,'15.07.18.1 Mt Hutt SL'!C:I,7,FALSE)," ")</f>
        <v xml:space="preserve"> </v>
      </c>
      <c r="U12" s="21" t="str">
        <f>IFERROR(VLOOKUP(A12,'15.07.18.2 Mt Hutt SL'!C:I,7,FALSE)," ")</f>
        <v xml:space="preserve"> </v>
      </c>
      <c r="V12" s="21" t="str">
        <f>IFERROR(VLOOKUP(A12,'12.08.18.1 Whaka SL'!A:G,7,FALSE)," ")</f>
        <v xml:space="preserve"> </v>
      </c>
      <c r="W12" s="21" t="str">
        <f>IFERROR(VLOOKUP(A12,'12.08.18.2 Whaka SL'!A:G,7,FALSE)," ")</f>
        <v xml:space="preserve"> </v>
      </c>
      <c r="X12" s="24" t="str">
        <f>IFERROR(VLOOKUP(A12,'20.08.18.1 Coronet SL'!C:K,9,FALSE)," ")</f>
        <v xml:space="preserve"> </v>
      </c>
      <c r="Y12" s="21" t="str">
        <f>IFERROR(VLOOKUP(A12,'20.08.18.2 Coronet SL'!C:K,9,FALSE)," ")</f>
        <v xml:space="preserve"> </v>
      </c>
      <c r="Z12" s="21" t="str">
        <f>IFERROR(VLOOKUP(A12,'16.09.18.1 Mt Hutt SL'!A:B,2,FALSE)," ")</f>
        <v xml:space="preserve"> </v>
      </c>
      <c r="AA12" s="21" t="str">
        <f>IFERROR(VLOOKUP(A12,'16.09.18 .2 Mt Hutt SL'!A:B,2,FALSE)," ")</f>
        <v xml:space="preserve"> </v>
      </c>
      <c r="AB12" s="21" t="str">
        <f>IFERROR(VLOOKUP(A12,'180923.1 WH SL'!C:K,9,FALSE)," ")</f>
        <v xml:space="preserve"> </v>
      </c>
      <c r="AC12" s="21" t="str">
        <f>IFERROR(VLOOKUP(A12,'180927.1 CA SL '!A:L,12,FALSE)," ")</f>
        <v xml:space="preserve"> </v>
      </c>
      <c r="AD12" s="21" t="str">
        <f>IFERROR(VLOOKUP(A12,'180927.2 CA SL'!A:L,12,FALSE)," ")</f>
        <v xml:space="preserve"> </v>
      </c>
      <c r="AE12" s="21" t="str">
        <f>IFERROR(VLOOKUP(A12,'21.10.18.2   Snowplanet SL'!C:J,8,FALSE)," ")</f>
        <v xml:space="preserve"> </v>
      </c>
      <c r="AF12" t="str">
        <f>IFERROR(VLOOKUP(A12,'21.10.18.4 Snowplanet SL'!C:J,8,FALSE)," ")</f>
        <v xml:space="preserve"> </v>
      </c>
      <c r="AH12" s="25">
        <v>990</v>
      </c>
      <c r="AI12" s="25">
        <v>990</v>
      </c>
      <c r="AJ12" t="str">
        <f>IFERROR((SMALL(T12:AF12,1)+SMALL(T12:AF12,2))/2," ")</f>
        <v xml:space="preserve"> </v>
      </c>
      <c r="AK12" t="str">
        <f>IFERROR(SMALL(T12:AF12,1)+(SMALL(T12:AF12,1)*0.2)," ")</f>
        <v xml:space="preserve"> </v>
      </c>
      <c r="AM12" s="25">
        <f>MIN(AI12,AJ12,AK12)</f>
        <v>990</v>
      </c>
      <c r="AP12" s="21" t="str">
        <f>IFERROR(VLOOKUP(A12,'11.08.18.1 Whaka GS'!A:I,9,FALSE)," ")</f>
        <v xml:space="preserve"> </v>
      </c>
      <c r="AQ12" s="21" t="str">
        <f>IFERROR(VLOOKUP(A12,'11.08.18.2 Whaka GS'!A:G,7,FALSE)," ")</f>
        <v xml:space="preserve"> </v>
      </c>
      <c r="AR12" s="21" t="str">
        <f>IFERROR(VLOOKUP(A12,'18.08.18 .1 Coronet GS'!C:K,9,FALSE)," ")</f>
        <v xml:space="preserve"> </v>
      </c>
      <c r="AS12" s="21" t="str">
        <f>IFERROR(VLOOKUP(A12,'18.08.18 .2 Coronet GS'!C:K,9,FALSE)," ")</f>
        <v xml:space="preserve"> </v>
      </c>
      <c r="AT12" s="21" t="str">
        <f>IFERROR(VLOOKUP(A12,'19.08.18 .1 Coronet GS'!C:K,9,FALSE)," ")</f>
        <v xml:space="preserve"> </v>
      </c>
      <c r="AU12" s="21" t="str">
        <f>IFERROR(VLOOKUP(A12,'19.08.18 .2 Coronet GS'!C:K,9,FALSE)," ")</f>
        <v xml:space="preserve"> </v>
      </c>
      <c r="AV12" s="21" t="str">
        <f>IFERROR(VLOOKUP(A12,'15.09.18.1 Mt Hutt GS '!A:B,2,FALSE)," ")</f>
        <v xml:space="preserve"> </v>
      </c>
      <c r="AW12" s="21" t="str">
        <f>IFERROR(VLOOKUP(A12,'180922.1 WH GS'!C:K,9,FALSE)," ")</f>
        <v xml:space="preserve"> </v>
      </c>
      <c r="AX12" s="21" t="str">
        <f>IFERROR(VLOOKUP(A12,'180922.2 WH GS 2'!C:K,9,FALSE)," ")</f>
        <v xml:space="preserve"> </v>
      </c>
      <c r="AY12" s="21" t="str">
        <f>IFERROR(VLOOKUP(A12,'180928.1 CA GS'!A:L,12,FALSE)," " )</f>
        <v xml:space="preserve"> </v>
      </c>
      <c r="AZ12" s="21" t="str">
        <f>IFERROR(VLOOKUP(A12,'180928.2 CA GS'!C:I,7,FALSE)," ")</f>
        <v xml:space="preserve"> </v>
      </c>
      <c r="BA12" s="21" t="str">
        <f>IFERROR(VLOOKUP(A12,'180928.3 CA GS'!C:I,7,FALSE)," ")</f>
        <v xml:space="preserve"> </v>
      </c>
      <c r="BC12" s="25">
        <v>990</v>
      </c>
      <c r="BD12" s="25">
        <v>990</v>
      </c>
      <c r="BE12" t="str">
        <f>IFERROR((SMALL(AP12:BA12,1)+SMALL(AP12:BA12,2))/2," ")</f>
        <v xml:space="preserve"> </v>
      </c>
      <c r="BF12" t="str">
        <f>IFERROR(SMALL(AP12:BA12,1)+(SMALL(AP12:BA12,1)*0.2)," ")</f>
        <v xml:space="preserve"> </v>
      </c>
      <c r="BH12" s="25">
        <f>MIN(BD12,BE12,BF12)</f>
        <v>990</v>
      </c>
      <c r="BK12" s="21" t="str">
        <f>IFERROR(VLOOKUP(A12,'14.09.18 Mt Hutt SG'!A:C,2,FALSE)," ")</f>
        <v xml:space="preserve"> </v>
      </c>
      <c r="BL12" s="21" t="str">
        <f>IFERROR(VLOOKUP(A12,'14.09.18.2 Mt Hutt SG'!A:B,2,FALSE)," ")</f>
        <v xml:space="preserve"> </v>
      </c>
      <c r="BN12" s="25">
        <v>990</v>
      </c>
      <c r="BO12" s="25">
        <v>990</v>
      </c>
      <c r="BP12" t="str">
        <f>IFERROR((SMALL(BK12:BL12,1)+SMALL(BK12:BL12,2))/2," ")</f>
        <v xml:space="preserve"> </v>
      </c>
      <c r="BQ12" t="str">
        <f>IFERROR(SMALL(BK12:BL12,1)+(SMALL(BK12:BL12,1)*0.2)," ")</f>
        <v xml:space="preserve"> </v>
      </c>
      <c r="BS12" s="25">
        <f>MIN(BO12,BP12,BQ12)</f>
        <v>990</v>
      </c>
    </row>
    <row r="13" spans="1:72" x14ac:dyDescent="0.25">
      <c r="A13">
        <v>2016093918</v>
      </c>
      <c r="B13" t="s">
        <v>658</v>
      </c>
      <c r="C13" t="s">
        <v>659</v>
      </c>
      <c r="D13" t="s">
        <v>58</v>
      </c>
      <c r="E13" t="s">
        <v>57</v>
      </c>
      <c r="F13">
        <v>2006</v>
      </c>
      <c r="G13" t="str">
        <f>VLOOKUP(F13,'18 Age Cats'!A:B,2,FALSE)</f>
        <v>U14</v>
      </c>
      <c r="I13" t="s">
        <v>606</v>
      </c>
      <c r="J13" s="36">
        <f>AM13</f>
        <v>990</v>
      </c>
      <c r="L13" t="str">
        <f>IF(J13=AI13,"*"," ")</f>
        <v>*</v>
      </c>
      <c r="M13" s="36">
        <f>BH13</f>
        <v>990</v>
      </c>
      <c r="O13" t="str">
        <f>IF(M13=BD13,"*"," ")</f>
        <v>*</v>
      </c>
      <c r="P13" s="36">
        <f>BS13</f>
        <v>990</v>
      </c>
      <c r="R13" t="str">
        <f>IF(P13=BO13,"*"," ")</f>
        <v>*</v>
      </c>
      <c r="T13" s="21" t="str">
        <f>IFERROR(VLOOKUP(A13,'15.07.18.1 Mt Hutt SL'!C:I,7,FALSE)," ")</f>
        <v xml:space="preserve"> </v>
      </c>
      <c r="U13" s="21" t="str">
        <f>IFERROR(VLOOKUP(A13,'15.07.18.2 Mt Hutt SL'!C:I,7,FALSE)," ")</f>
        <v xml:space="preserve"> </v>
      </c>
      <c r="V13" s="21" t="str">
        <f>IFERROR(VLOOKUP(A13,'12.08.18.1 Whaka SL'!A:G,7,FALSE)," ")</f>
        <v xml:space="preserve"> </v>
      </c>
      <c r="W13" s="21" t="str">
        <f>IFERROR(VLOOKUP(A13,'12.08.18.2 Whaka SL'!A:G,7,FALSE)," ")</f>
        <v xml:space="preserve"> </v>
      </c>
      <c r="X13" s="24" t="str">
        <f>IFERROR(VLOOKUP(A13,'20.08.18.1 Coronet SL'!C:K,9,FALSE)," ")</f>
        <v xml:space="preserve"> </v>
      </c>
      <c r="Y13" s="21" t="str">
        <f>IFERROR(VLOOKUP(A13,'20.08.18.2 Coronet SL'!C:K,9,FALSE)," ")</f>
        <v xml:space="preserve"> </v>
      </c>
      <c r="Z13" s="21" t="str">
        <f>IFERROR(VLOOKUP(A13,'16.09.18.1 Mt Hutt SL'!A:B,2,FALSE)," ")</f>
        <v xml:space="preserve"> </v>
      </c>
      <c r="AA13" s="21" t="str">
        <f>IFERROR(VLOOKUP(A13,'16.09.18 .2 Mt Hutt SL'!A:B,2,FALSE)," ")</f>
        <v xml:space="preserve"> </v>
      </c>
      <c r="AB13" s="21" t="str">
        <f>IFERROR(VLOOKUP(A13,'180923.1 WH SL'!C:K,9,FALSE)," ")</f>
        <v xml:space="preserve"> </v>
      </c>
      <c r="AC13" s="21" t="str">
        <f>IFERROR(VLOOKUP(A13,'180927.1 CA SL '!A:L,12,FALSE)," ")</f>
        <v xml:space="preserve"> </v>
      </c>
      <c r="AD13" s="21" t="str">
        <f>IFERROR(VLOOKUP(A13,'180927.2 CA SL'!A:L,12,FALSE)," ")</f>
        <v xml:space="preserve"> </v>
      </c>
      <c r="AE13" s="21" t="str">
        <f>IFERROR(VLOOKUP(A13,'21.10.18.2   Snowplanet SL'!C:J,8,FALSE)," ")</f>
        <v xml:space="preserve"> </v>
      </c>
      <c r="AF13" t="str">
        <f>IFERROR(VLOOKUP(A13,'21.10.18.4 Snowplanet SL'!C:J,8,FALSE)," ")</f>
        <v xml:space="preserve"> </v>
      </c>
      <c r="AH13" s="25">
        <v>990</v>
      </c>
      <c r="AI13" s="25">
        <v>990</v>
      </c>
      <c r="AJ13" t="str">
        <f>IFERROR((SMALL(T13:AF13,1)+SMALL(T13:AF13,2))/2," ")</f>
        <v xml:space="preserve"> </v>
      </c>
      <c r="AK13" t="str">
        <f>IFERROR(SMALL(T13:AF13,1)+(SMALL(T13:AF13,1)*0.2)," ")</f>
        <v xml:space="preserve"> </v>
      </c>
      <c r="AM13" s="25">
        <f>MIN(AI13,AJ13,AK13)</f>
        <v>990</v>
      </c>
      <c r="AP13" s="21" t="str">
        <f>IFERROR(VLOOKUP(A13,'11.08.18.1 Whaka GS'!A:I,9,FALSE)," ")</f>
        <v xml:space="preserve"> </v>
      </c>
      <c r="AQ13" s="21" t="str">
        <f>IFERROR(VLOOKUP(A13,'11.08.18.2 Whaka GS'!A:G,7,FALSE)," ")</f>
        <v xml:space="preserve"> </v>
      </c>
      <c r="AR13" s="21" t="str">
        <f>IFERROR(VLOOKUP(A13,'18.08.18 .1 Coronet GS'!C:K,9,FALSE)," ")</f>
        <v xml:space="preserve"> </v>
      </c>
      <c r="AS13" s="21" t="str">
        <f>IFERROR(VLOOKUP(A13,'18.08.18 .2 Coronet GS'!C:K,9,FALSE)," ")</f>
        <v xml:space="preserve"> </v>
      </c>
      <c r="AT13" s="21" t="str">
        <f>IFERROR(VLOOKUP(A13,'19.08.18 .1 Coronet GS'!C:K,9,FALSE)," ")</f>
        <v xml:space="preserve"> </v>
      </c>
      <c r="AU13" s="21" t="str">
        <f>IFERROR(VLOOKUP(A13,'19.08.18 .2 Coronet GS'!C:K,9,FALSE)," ")</f>
        <v xml:space="preserve"> </v>
      </c>
      <c r="AV13" s="21" t="str">
        <f>IFERROR(VLOOKUP(A13,'15.09.18.1 Mt Hutt GS '!A:B,2,FALSE)," ")</f>
        <v xml:space="preserve"> </v>
      </c>
      <c r="AW13" s="21" t="str">
        <f>IFERROR(VLOOKUP(A13,'180922.1 WH GS'!C:K,9,FALSE)," ")</f>
        <v xml:space="preserve"> </v>
      </c>
      <c r="AX13" s="21" t="str">
        <f>IFERROR(VLOOKUP(A13,'180922.2 WH GS 2'!C:K,9,FALSE)," ")</f>
        <v xml:space="preserve"> </v>
      </c>
      <c r="AY13" s="21" t="str">
        <f>IFERROR(VLOOKUP(A13,'180928.1 CA GS'!A:L,12,FALSE)," " )</f>
        <v xml:space="preserve"> </v>
      </c>
      <c r="AZ13" s="21" t="str">
        <f>IFERROR(VLOOKUP(A13,'180928.2 CA GS'!C:I,7,FALSE)," ")</f>
        <v xml:space="preserve"> </v>
      </c>
      <c r="BA13" s="21" t="str">
        <f>IFERROR(VLOOKUP(A13,'180928.3 CA GS'!C:I,7,FALSE)," ")</f>
        <v xml:space="preserve"> </v>
      </c>
      <c r="BC13" s="25">
        <v>990</v>
      </c>
      <c r="BD13" s="25">
        <v>990</v>
      </c>
      <c r="BE13" t="str">
        <f>IFERROR((SMALL(AP13:BA13,1)+SMALL(AP13:BA13,2))/2," ")</f>
        <v xml:space="preserve"> </v>
      </c>
      <c r="BF13" t="str">
        <f>IFERROR(SMALL(AP13:BA13,1)+(SMALL(AP13:BA13,1)*0.2)," ")</f>
        <v xml:space="preserve"> </v>
      </c>
      <c r="BH13" s="25">
        <f>MIN(BD13,BE13,BF13)</f>
        <v>990</v>
      </c>
      <c r="BK13" s="21" t="str">
        <f>IFERROR(VLOOKUP(A13,'14.09.18 Mt Hutt SG'!A:C,2,FALSE)," ")</f>
        <v xml:space="preserve"> </v>
      </c>
      <c r="BL13" s="21" t="str">
        <f>IFERROR(VLOOKUP(A13,'14.09.18.2 Mt Hutt SG'!A:B,2,FALSE)," ")</f>
        <v xml:space="preserve"> </v>
      </c>
      <c r="BN13" s="25">
        <v>990</v>
      </c>
      <c r="BO13" s="25">
        <v>990</v>
      </c>
      <c r="BP13" t="str">
        <f>IFERROR((SMALL(BK13:BL13,1)+SMALL(BK13:BL13,2))/2," ")</f>
        <v xml:space="preserve"> </v>
      </c>
      <c r="BQ13" t="str">
        <f>IFERROR(SMALL(BK13:BL13,1)+(SMALL(BK13:BL13,1)*0.2)," ")</f>
        <v xml:space="preserve"> </v>
      </c>
      <c r="BS13" s="25">
        <f>MIN(BO13,BP13,BQ13)</f>
        <v>990</v>
      </c>
    </row>
    <row r="14" spans="1:72" x14ac:dyDescent="0.25">
      <c r="A14">
        <v>2015062990</v>
      </c>
      <c r="B14" t="s">
        <v>510</v>
      </c>
      <c r="C14" t="s">
        <v>511</v>
      </c>
      <c r="D14" t="s">
        <v>58</v>
      </c>
      <c r="E14" t="s">
        <v>57</v>
      </c>
      <c r="F14">
        <v>1992</v>
      </c>
      <c r="G14" t="str">
        <f>VLOOKUP(F14,'18 Age Cats'!A:B,2,FALSE)</f>
        <v>Sen</v>
      </c>
      <c r="H14" t="s">
        <v>502</v>
      </c>
      <c r="I14" t="s">
        <v>601</v>
      </c>
      <c r="J14" s="36">
        <f>AM14</f>
        <v>990</v>
      </c>
      <c r="L14" t="str">
        <f>IF(J14=AI14,"*"," ")</f>
        <v>*</v>
      </c>
      <c r="M14" s="36">
        <f>BH14</f>
        <v>990</v>
      </c>
      <c r="O14" t="str">
        <f>IF(M14=BD14,"*"," ")</f>
        <v>*</v>
      </c>
      <c r="P14" s="36">
        <f>BS14</f>
        <v>990</v>
      </c>
      <c r="R14" t="str">
        <f>IF(P14=BO14,"*"," ")</f>
        <v>*</v>
      </c>
      <c r="T14" s="21" t="str">
        <f>IFERROR(VLOOKUP(A14,'15.07.18.1 Mt Hutt SL'!C:I,7,FALSE)," ")</f>
        <v xml:space="preserve"> </v>
      </c>
      <c r="U14" s="21" t="str">
        <f>IFERROR(VLOOKUP(A14,'15.07.18.2 Mt Hutt SL'!C:I,7,FALSE)," ")</f>
        <v xml:space="preserve"> </v>
      </c>
      <c r="V14" s="21" t="str">
        <f>IFERROR(VLOOKUP(A14,'12.08.18.1 Whaka SL'!A:G,7,FALSE)," ")</f>
        <v xml:space="preserve"> </v>
      </c>
      <c r="W14" s="21" t="str">
        <f>IFERROR(VLOOKUP(A14,'12.08.18.2 Whaka SL'!A:G,7,FALSE)," ")</f>
        <v xml:space="preserve"> </v>
      </c>
      <c r="X14" s="24" t="str">
        <f>IFERROR(VLOOKUP(A14,'20.08.18.1 Coronet SL'!C:K,9,FALSE)," ")</f>
        <v xml:space="preserve"> </v>
      </c>
      <c r="Y14" s="21" t="str">
        <f>IFERROR(VLOOKUP(A14,'20.08.18.2 Coronet SL'!C:K,9,FALSE)," ")</f>
        <v xml:space="preserve"> </v>
      </c>
      <c r="Z14" s="21" t="str">
        <f>IFERROR(VLOOKUP(A14,'16.09.18.1 Mt Hutt SL'!A:B,2,FALSE)," ")</f>
        <v xml:space="preserve"> </v>
      </c>
      <c r="AA14" s="21" t="str">
        <f>IFERROR(VLOOKUP(A14,'16.09.18 .2 Mt Hutt SL'!A:B,2,FALSE)," ")</f>
        <v xml:space="preserve"> </v>
      </c>
      <c r="AB14" s="21" t="str">
        <f>IFERROR(VLOOKUP(A14,'180923.1 WH SL'!C:K,9,FALSE)," ")</f>
        <v xml:space="preserve"> </v>
      </c>
      <c r="AC14" s="21" t="str">
        <f>IFERROR(VLOOKUP(A14,'180927.1 CA SL '!A:L,12,FALSE)," ")</f>
        <v xml:space="preserve"> </v>
      </c>
      <c r="AD14" s="21" t="str">
        <f>IFERROR(VLOOKUP(A14,'180927.2 CA SL'!A:L,12,FALSE)," ")</f>
        <v xml:space="preserve"> </v>
      </c>
      <c r="AE14" s="21" t="str">
        <f>IFERROR(VLOOKUP(A14,'21.10.18.2   Snowplanet SL'!C:J,8,FALSE)," ")</f>
        <v xml:space="preserve"> </v>
      </c>
      <c r="AF14" t="str">
        <f>IFERROR(VLOOKUP(A14,'21.10.18.4 Snowplanet SL'!C:J,8,FALSE)," ")</f>
        <v xml:space="preserve"> </v>
      </c>
      <c r="AH14" s="25">
        <v>990</v>
      </c>
      <c r="AI14" s="25">
        <v>990</v>
      </c>
      <c r="AJ14" t="str">
        <f>IFERROR((SMALL(T14:AF14,1)+SMALL(T14:AF14,2))/2," ")</f>
        <v xml:space="preserve"> </v>
      </c>
      <c r="AK14" t="str">
        <f>IFERROR(SMALL(T14:AF14,1)+(SMALL(T14:AF14,1)*0.2)," ")</f>
        <v xml:space="preserve"> </v>
      </c>
      <c r="AM14" s="25">
        <f>MIN(AI14,AJ14,AK14)</f>
        <v>990</v>
      </c>
      <c r="AP14" s="21" t="str">
        <f>IFERROR(VLOOKUP(A14,'11.08.18.1 Whaka GS'!A:I,9,FALSE)," ")</f>
        <v xml:space="preserve"> </v>
      </c>
      <c r="AQ14" s="21" t="str">
        <f>IFERROR(VLOOKUP(A14,'11.08.18.2 Whaka GS'!A:G,7,FALSE)," ")</f>
        <v xml:space="preserve"> </v>
      </c>
      <c r="AR14" s="21" t="str">
        <f>IFERROR(VLOOKUP(A14,'18.08.18 .1 Coronet GS'!C:K,9,FALSE)," ")</f>
        <v xml:space="preserve"> </v>
      </c>
      <c r="AS14" s="21" t="str">
        <f>IFERROR(VLOOKUP(A14,'18.08.18 .2 Coronet GS'!C:K,9,FALSE)," ")</f>
        <v xml:space="preserve"> </v>
      </c>
      <c r="AT14" s="21" t="str">
        <f>IFERROR(VLOOKUP(A14,'19.08.18 .1 Coronet GS'!C:K,9,FALSE)," ")</f>
        <v xml:space="preserve"> </v>
      </c>
      <c r="AU14" s="21" t="str">
        <f>IFERROR(VLOOKUP(A14,'19.08.18 .2 Coronet GS'!C:K,9,FALSE)," ")</f>
        <v xml:space="preserve"> </v>
      </c>
      <c r="AV14" s="21" t="str">
        <f>IFERROR(VLOOKUP(A14,'15.09.18.1 Mt Hutt GS '!A:B,2,FALSE)," ")</f>
        <v xml:space="preserve"> </v>
      </c>
      <c r="AW14" s="21" t="str">
        <f>IFERROR(VLOOKUP(A14,'180922.1 WH GS'!C:K,9,FALSE)," ")</f>
        <v xml:space="preserve"> </v>
      </c>
      <c r="AX14" s="21" t="str">
        <f>IFERROR(VLOOKUP(A14,'180922.2 WH GS 2'!C:K,9,FALSE)," ")</f>
        <v xml:space="preserve"> </v>
      </c>
      <c r="AY14" s="21" t="str">
        <f>IFERROR(VLOOKUP(A14,'180928.1 CA GS'!A:L,12,FALSE)," " )</f>
        <v xml:space="preserve"> </v>
      </c>
      <c r="AZ14" s="21" t="str">
        <f>IFERROR(VLOOKUP(A14,'180928.2 CA GS'!C:I,7,FALSE)," ")</f>
        <v xml:space="preserve"> </v>
      </c>
      <c r="BA14" s="21" t="str">
        <f>IFERROR(VLOOKUP(A14,'180928.3 CA GS'!C:I,7,FALSE)," ")</f>
        <v xml:space="preserve"> </v>
      </c>
      <c r="BC14" s="25">
        <v>990</v>
      </c>
      <c r="BD14" s="25">
        <v>990</v>
      </c>
      <c r="BE14" t="str">
        <f>IFERROR((SMALL(AP14:BA14,1)+SMALL(AP14:BA14,2))/2," ")</f>
        <v xml:space="preserve"> </v>
      </c>
      <c r="BF14" t="str">
        <f>IFERROR(SMALL(AP14:BA14,1)+(SMALL(AP14:BA14,1)*0.2)," ")</f>
        <v xml:space="preserve"> </v>
      </c>
      <c r="BH14" s="25">
        <f>MIN(BD14,BE14,BF14)</f>
        <v>990</v>
      </c>
      <c r="BK14" s="21" t="str">
        <f>IFERROR(VLOOKUP(A14,'14.09.18 Mt Hutt SG'!A:C,2,FALSE)," ")</f>
        <v xml:space="preserve"> </v>
      </c>
      <c r="BL14" s="21" t="str">
        <f>IFERROR(VLOOKUP(A14,'14.09.18.2 Mt Hutt SG'!A:B,2,FALSE)," ")</f>
        <v xml:space="preserve"> </v>
      </c>
      <c r="BN14" s="25">
        <v>990</v>
      </c>
      <c r="BO14" s="25">
        <v>990</v>
      </c>
      <c r="BP14" t="str">
        <f>IFERROR((SMALL(BK14:BL14,1)+SMALL(BK14:BL14,2))/2," ")</f>
        <v xml:space="preserve"> </v>
      </c>
      <c r="BQ14" t="str">
        <f>IFERROR(SMALL(BK14:BL14,1)+(SMALL(BK14:BL14,1)*0.2)," ")</f>
        <v xml:space="preserve"> </v>
      </c>
      <c r="BS14" s="25">
        <f>MIN(BO14,BP14,BQ14)</f>
        <v>990</v>
      </c>
    </row>
    <row r="15" spans="1:72" x14ac:dyDescent="0.25">
      <c r="A15">
        <v>2014061862</v>
      </c>
      <c r="B15" t="s">
        <v>564</v>
      </c>
      <c r="C15" t="s">
        <v>645</v>
      </c>
      <c r="D15" t="s">
        <v>58</v>
      </c>
      <c r="E15" t="s">
        <v>57</v>
      </c>
      <c r="F15">
        <v>2005</v>
      </c>
      <c r="G15" t="str">
        <f>VLOOKUP(F15,'18 Age Cats'!A:B,2,FALSE)</f>
        <v>U14</v>
      </c>
      <c r="J15" s="36">
        <f>AM15</f>
        <v>990</v>
      </c>
      <c r="L15" t="str">
        <f>IF(J15=AI15,"*"," ")</f>
        <v>*</v>
      </c>
      <c r="M15" s="36">
        <f>BH15</f>
        <v>990</v>
      </c>
      <c r="O15" t="str">
        <f>IF(M15=BD15,"*"," ")</f>
        <v>*</v>
      </c>
      <c r="P15" s="36">
        <f>BS15</f>
        <v>990</v>
      </c>
      <c r="R15" t="str">
        <f>IF(P15=BO15,"*"," ")</f>
        <v>*</v>
      </c>
      <c r="T15" s="21" t="str">
        <f>IFERROR(VLOOKUP(A15,'15.07.18.1 Mt Hutt SL'!C:I,7,FALSE)," ")</f>
        <v xml:space="preserve"> </v>
      </c>
      <c r="U15" s="21" t="str">
        <f>IFERROR(VLOOKUP(A15,'15.07.18.2 Mt Hutt SL'!C:I,7,FALSE)," ")</f>
        <v xml:space="preserve"> </v>
      </c>
      <c r="V15" s="21" t="str">
        <f>IFERROR(VLOOKUP(A15,'12.08.18.1 Whaka SL'!A:G,7,FALSE)," ")</f>
        <v xml:space="preserve"> </v>
      </c>
      <c r="W15" s="21" t="str">
        <f>IFERROR(VLOOKUP(A15,'12.08.18.2 Whaka SL'!A:G,7,FALSE)," ")</f>
        <v xml:space="preserve"> </v>
      </c>
      <c r="X15" s="24" t="str">
        <f>IFERROR(VLOOKUP(A15,'20.08.18.1 Coronet SL'!C:K,9,FALSE)," ")</f>
        <v xml:space="preserve"> </v>
      </c>
      <c r="Y15" s="21" t="str">
        <f>IFERROR(VLOOKUP(A15,'20.08.18.2 Coronet SL'!C:K,9,FALSE)," ")</f>
        <v xml:space="preserve"> </v>
      </c>
      <c r="Z15" s="21" t="str">
        <f>IFERROR(VLOOKUP(A15,'16.09.18.1 Mt Hutt SL'!A:B,2,FALSE)," ")</f>
        <v xml:space="preserve"> </v>
      </c>
      <c r="AA15" s="21" t="str">
        <f>IFERROR(VLOOKUP(A15,'16.09.18 .2 Mt Hutt SL'!A:B,2,FALSE)," ")</f>
        <v xml:space="preserve"> </v>
      </c>
      <c r="AB15" s="21" t="str">
        <f>IFERROR(VLOOKUP(A15,'180923.1 WH SL'!C:K,9,FALSE)," ")</f>
        <v xml:space="preserve"> </v>
      </c>
      <c r="AC15" s="21" t="str">
        <f>IFERROR(VLOOKUP(A15,'180927.1 CA SL '!A:L,12,FALSE)," ")</f>
        <v xml:space="preserve"> </v>
      </c>
      <c r="AD15" s="21" t="str">
        <f>IFERROR(VLOOKUP(A15,'180927.2 CA SL'!A:L,12,FALSE)," ")</f>
        <v xml:space="preserve"> </v>
      </c>
      <c r="AE15" s="21" t="str">
        <f>IFERROR(VLOOKUP(A15,'21.10.18.2   Snowplanet SL'!C:J,8,FALSE)," ")</f>
        <v xml:space="preserve"> </v>
      </c>
      <c r="AF15" t="str">
        <f>IFERROR(VLOOKUP(A15,'21.10.18.4 Snowplanet SL'!C:J,8,FALSE)," ")</f>
        <v xml:space="preserve"> </v>
      </c>
      <c r="AH15" s="25">
        <v>990</v>
      </c>
      <c r="AI15" s="25">
        <v>990</v>
      </c>
      <c r="AJ15" t="str">
        <f>IFERROR((SMALL(T15:AF15,1)+SMALL(T15:AF15,2))/2," ")</f>
        <v xml:space="preserve"> </v>
      </c>
      <c r="AK15" t="str">
        <f>IFERROR(SMALL(T15:AF15,1)+(SMALL(T15:AF15,1)*0.2)," ")</f>
        <v xml:space="preserve"> </v>
      </c>
      <c r="AM15" s="25">
        <f>MIN(AI15,AJ15,AK15)</f>
        <v>990</v>
      </c>
      <c r="AP15" s="21" t="str">
        <f>IFERROR(VLOOKUP(A15,'11.08.18.1 Whaka GS'!A:I,9,FALSE)," ")</f>
        <v xml:space="preserve"> </v>
      </c>
      <c r="AQ15" s="21" t="str">
        <f>IFERROR(VLOOKUP(A15,'11.08.18.2 Whaka GS'!A:G,7,FALSE)," ")</f>
        <v xml:space="preserve"> </v>
      </c>
      <c r="AR15" s="21" t="str">
        <f>IFERROR(VLOOKUP(A15,'18.08.18 .1 Coronet GS'!C:K,9,FALSE)," ")</f>
        <v xml:space="preserve"> </v>
      </c>
      <c r="AS15" s="21" t="str">
        <f>IFERROR(VLOOKUP(A15,'18.08.18 .2 Coronet GS'!C:K,9,FALSE)," ")</f>
        <v xml:space="preserve"> </v>
      </c>
      <c r="AT15" s="21" t="str">
        <f>IFERROR(VLOOKUP(A15,'19.08.18 .1 Coronet GS'!C:K,9,FALSE)," ")</f>
        <v xml:space="preserve"> </v>
      </c>
      <c r="AU15" s="21" t="str">
        <f>IFERROR(VLOOKUP(A15,'19.08.18 .2 Coronet GS'!C:K,9,FALSE)," ")</f>
        <v xml:space="preserve"> </v>
      </c>
      <c r="AV15" s="21" t="str">
        <f>IFERROR(VLOOKUP(A15,'15.09.18.1 Mt Hutt GS '!A:B,2,FALSE)," ")</f>
        <v xml:space="preserve"> </v>
      </c>
      <c r="AW15" s="21" t="str">
        <f>IFERROR(VLOOKUP(A15,'180922.1 WH GS'!C:K,9,FALSE)," ")</f>
        <v xml:space="preserve"> </v>
      </c>
      <c r="AX15" s="21" t="str">
        <f>IFERROR(VLOOKUP(A15,'180922.2 WH GS 2'!C:K,9,FALSE)," ")</f>
        <v xml:space="preserve"> </v>
      </c>
      <c r="AY15" s="21" t="str">
        <f>IFERROR(VLOOKUP(A15,'180928.1 CA GS'!A:L,12,FALSE)," " )</f>
        <v xml:space="preserve"> </v>
      </c>
      <c r="AZ15" s="21" t="str">
        <f>IFERROR(VLOOKUP(A15,'180928.2 CA GS'!C:I,7,FALSE)," ")</f>
        <v xml:space="preserve"> </v>
      </c>
      <c r="BA15" s="21" t="str">
        <f>IFERROR(VLOOKUP(A15,'180928.3 CA GS'!C:I,7,FALSE)," ")</f>
        <v xml:space="preserve"> </v>
      </c>
      <c r="BC15" s="25">
        <v>990</v>
      </c>
      <c r="BD15" s="25">
        <v>990</v>
      </c>
      <c r="BE15" t="str">
        <f>IFERROR((SMALL(AP15:BA15,1)+SMALL(AP15:BA15,2))/2," ")</f>
        <v xml:space="preserve"> </v>
      </c>
      <c r="BF15" t="str">
        <f>IFERROR(SMALL(AP15:BA15,1)+(SMALL(AP15:BA15,1)*0.2)," ")</f>
        <v xml:space="preserve"> </v>
      </c>
      <c r="BH15" s="25">
        <f>MIN(BD15,BE15,BF15)</f>
        <v>990</v>
      </c>
      <c r="BK15" s="21" t="str">
        <f>IFERROR(VLOOKUP(A15,'14.09.18 Mt Hutt SG'!A:C,2,FALSE)," ")</f>
        <v xml:space="preserve"> </v>
      </c>
      <c r="BL15" s="21" t="str">
        <f>IFERROR(VLOOKUP(A15,'14.09.18.2 Mt Hutt SG'!A:B,2,FALSE)," ")</f>
        <v xml:space="preserve"> </v>
      </c>
      <c r="BN15" s="25">
        <v>990</v>
      </c>
      <c r="BO15" s="25">
        <v>990</v>
      </c>
      <c r="BP15" t="str">
        <f>IFERROR((SMALL(BK15:BL15,1)+SMALL(BK15:BL15,2))/2," ")</f>
        <v xml:space="preserve"> </v>
      </c>
      <c r="BQ15" t="str">
        <f>IFERROR(SMALL(BK15:BL15,1)+(SMALL(BK15:BL15,1)*0.2)," ")</f>
        <v xml:space="preserve"> </v>
      </c>
      <c r="BS15" s="25">
        <f>MIN(BO15,BP15,BQ15)</f>
        <v>990</v>
      </c>
    </row>
    <row r="16" spans="1:72" x14ac:dyDescent="0.25">
      <c r="A16">
        <v>2016033842</v>
      </c>
      <c r="B16" t="s">
        <v>354</v>
      </c>
      <c r="C16" t="s">
        <v>355</v>
      </c>
      <c r="D16" t="s">
        <v>58</v>
      </c>
      <c r="E16" t="s">
        <v>57</v>
      </c>
      <c r="F16">
        <v>2003</v>
      </c>
      <c r="G16" t="str">
        <f>VLOOKUP(F16,'18 Age Cats'!A:B,2,FALSE)</f>
        <v>U16</v>
      </c>
      <c r="J16" s="36">
        <f>AM16</f>
        <v>990</v>
      </c>
      <c r="L16" t="str">
        <f>IF(J16=AI16,"*"," ")</f>
        <v>*</v>
      </c>
      <c r="M16" s="36">
        <f>BH16</f>
        <v>449.61500000000001</v>
      </c>
      <c r="N16">
        <v>71</v>
      </c>
      <c r="O16" t="str">
        <f>IF(M16=BD16,"*"," ")</f>
        <v xml:space="preserve"> </v>
      </c>
      <c r="P16" s="36">
        <f>BS16</f>
        <v>990</v>
      </c>
      <c r="R16" t="str">
        <f>IF(P16=BO16,"*"," ")</f>
        <v>*</v>
      </c>
      <c r="Z16" s="21" t="str">
        <f>IFERROR(VLOOKUP(A16,'16.09.18.1 Mt Hutt SL'!A:B,2,FALSE)," ")</f>
        <v xml:space="preserve"> </v>
      </c>
      <c r="AA16" s="21" t="str">
        <f>IFERROR(VLOOKUP(A16,'16.09.18 .2 Mt Hutt SL'!A:B,2,FALSE)," ")</f>
        <v xml:space="preserve"> </v>
      </c>
      <c r="AB16" s="21" t="str">
        <f>IFERROR(VLOOKUP(A16,'180923.1 WH SL'!C:K,9,FALSE)," ")</f>
        <v xml:space="preserve"> </v>
      </c>
      <c r="AC16" s="21" t="str">
        <f>IFERROR(VLOOKUP(A16,'180927.1 CA SL '!A:L,12,FALSE)," ")</f>
        <v xml:space="preserve"> </v>
      </c>
      <c r="AD16" s="21" t="str">
        <f>IFERROR(VLOOKUP(A16,'180927.2 CA SL'!A:L,12,FALSE)," ")</f>
        <v xml:space="preserve"> </v>
      </c>
      <c r="AE16" s="21" t="str">
        <f>IFERROR(VLOOKUP(A16,'21.10.18.2   Snowplanet SL'!C:J,8,FALSE)," ")</f>
        <v xml:space="preserve"> </v>
      </c>
      <c r="AF16" t="str">
        <f>IFERROR(VLOOKUP(A16,'21.10.18.4 Snowplanet SL'!C:J,8,FALSE)," ")</f>
        <v xml:space="preserve"> </v>
      </c>
      <c r="AH16" s="25">
        <f>IFERROR(VLOOKUP(A16,'18.0 Base List'!A:G,5,FALSE),"990.00")</f>
        <v>990</v>
      </c>
      <c r="AI16" s="25">
        <v>990</v>
      </c>
      <c r="AJ16" t="str">
        <f>IFERROR((SMALL(T16:AF16,1)+SMALL(T16:AF16,2))/2," ")</f>
        <v xml:space="preserve"> </v>
      </c>
      <c r="AK16" t="str">
        <f>IFERROR(SMALL(T16:AF16,1)+(SMALL(T16:AF16,1)*0.2)," ")</f>
        <v xml:space="preserve"> </v>
      </c>
      <c r="AM16" s="25">
        <f>MIN(AI16,AJ16,AK16)</f>
        <v>990</v>
      </c>
      <c r="AV16" s="21" t="str">
        <f>IFERROR(VLOOKUP(A16,'15.09.18.1 Mt Hutt GS '!A:B,2,FALSE)," ")</f>
        <v xml:space="preserve"> </v>
      </c>
      <c r="AW16" s="21">
        <f>IFERROR(VLOOKUP(A16,'180922.1 WH GS'!C:K,9,FALSE)," ")</f>
        <v>470.21</v>
      </c>
      <c r="AX16" s="21">
        <f>IFERROR(VLOOKUP(A16,'180922.2 WH GS 2'!C:K,9,FALSE)," ")</f>
        <v>429.02</v>
      </c>
      <c r="AY16" s="21" t="str">
        <f>IFERROR(VLOOKUP(A16,'180928.1 CA GS'!A:L,12,FALSE)," " )</f>
        <v xml:space="preserve"> </v>
      </c>
      <c r="AZ16" s="21" t="str">
        <f>IFERROR(VLOOKUP(A16,'180928.2 CA GS'!C:I,7,FALSE)," ")</f>
        <v xml:space="preserve"> </v>
      </c>
      <c r="BA16" s="21" t="str">
        <f>IFERROR(VLOOKUP(A16,'180928.3 CA GS'!C:I,7,FALSE)," ")</f>
        <v xml:space="preserve"> </v>
      </c>
      <c r="BC16" s="25">
        <v>990</v>
      </c>
      <c r="BD16" s="25">
        <v>990</v>
      </c>
      <c r="BE16">
        <f>IFERROR((SMALL(AP16:BA16,1)+SMALL(AP16:BA16,2))/2," ")</f>
        <v>449.61500000000001</v>
      </c>
      <c r="BF16">
        <f>IFERROR(SMALL(AP16:BA16,1)+(SMALL(AP16:BA16,1)*0.2)," ")</f>
        <v>514.82399999999996</v>
      </c>
      <c r="BH16" s="25">
        <f>MIN(BD16,BE16,BF16)</f>
        <v>449.61500000000001</v>
      </c>
      <c r="BK16" s="21" t="str">
        <f>IFERROR(VLOOKUP(A16,'14.09.18 Mt Hutt SG'!A:C,2,FALSE)," ")</f>
        <v xml:space="preserve"> </v>
      </c>
      <c r="BL16" s="21" t="str">
        <f>IFERROR(VLOOKUP(A16,'14.09.18.2 Mt Hutt SG'!A:B,2,FALSE)," ")</f>
        <v xml:space="preserve"> </v>
      </c>
      <c r="BN16" s="25">
        <v>990</v>
      </c>
      <c r="BO16" s="25">
        <v>990</v>
      </c>
      <c r="BP16" t="str">
        <f>IFERROR((SMALL(BK16:BL16,1)+SMALL(BK16:BL16,2))/2," ")</f>
        <v xml:space="preserve"> </v>
      </c>
      <c r="BQ16" t="str">
        <f>IFERROR(SMALL(BK16:BL16,1)+(SMALL(BK16:BL16,1)*0.2)," ")</f>
        <v xml:space="preserve"> </v>
      </c>
      <c r="BS16" s="25">
        <f>MIN(BO16,BP16,BQ16)</f>
        <v>990</v>
      </c>
      <c r="BT16" s="22"/>
    </row>
    <row r="17" spans="1:71" x14ac:dyDescent="0.25">
      <c r="A17">
        <v>2018070453</v>
      </c>
      <c r="B17" t="s">
        <v>647</v>
      </c>
      <c r="C17" t="s">
        <v>648</v>
      </c>
      <c r="D17" t="s">
        <v>94</v>
      </c>
      <c r="E17" t="s">
        <v>52</v>
      </c>
      <c r="F17">
        <v>2005</v>
      </c>
      <c r="G17" t="str">
        <f>VLOOKUP(F17,'18 Age Cats'!A:B,2,FALSE)</f>
        <v>U14</v>
      </c>
      <c r="H17" t="s">
        <v>502</v>
      </c>
      <c r="I17" t="s">
        <v>631</v>
      </c>
      <c r="J17" s="36">
        <f>AM17</f>
        <v>192.98399999999998</v>
      </c>
      <c r="K17">
        <v>38</v>
      </c>
      <c r="L17" t="str">
        <f>IF(J17=AI17,"*"," ")</f>
        <v xml:space="preserve"> </v>
      </c>
      <c r="M17" s="36">
        <f>BH17</f>
        <v>67.63</v>
      </c>
      <c r="N17">
        <v>5</v>
      </c>
      <c r="O17" t="str">
        <f>IF(M17=BD17,"*"," ")</f>
        <v xml:space="preserve"> </v>
      </c>
      <c r="P17" s="36">
        <f>BS17</f>
        <v>990</v>
      </c>
      <c r="R17" t="str">
        <f>IF(P17=BO17,"*"," ")</f>
        <v>*</v>
      </c>
      <c r="T17" s="21" t="str">
        <f>IFERROR(VLOOKUP(A17,'15.07.18.1 Mt Hutt SL'!C:I,7,FALSE)," ")</f>
        <v xml:space="preserve"> </v>
      </c>
      <c r="U17" s="21" t="str">
        <f>IFERROR(VLOOKUP(A17,'15.07.18.2 Mt Hutt SL'!C:I,7,FALSE)," ")</f>
        <v xml:space="preserve"> </v>
      </c>
      <c r="V17" s="21" t="str">
        <f>IFERROR(VLOOKUP(A17,'12.08.18.1 Whaka SL'!A:G,7,FALSE)," ")</f>
        <v xml:space="preserve"> </v>
      </c>
      <c r="W17" s="21" t="str">
        <f>IFERROR(VLOOKUP(A17,'12.08.18.2 Whaka SL'!A:G,7,FALSE)," ")</f>
        <v xml:space="preserve"> </v>
      </c>
      <c r="X17" s="24">
        <f>IFERROR(VLOOKUP(A17,'20.08.18.1 Coronet SL'!C:K,9,FALSE)," ")</f>
        <v>240.27</v>
      </c>
      <c r="Y17" s="21">
        <f>IFERROR(VLOOKUP(A17,'20.08.18.2 Coronet SL'!C:K,9,FALSE)," ")</f>
        <v>160.82</v>
      </c>
      <c r="Z17" s="21" t="str">
        <f>IFERROR(VLOOKUP(A17,'16.09.18.1 Mt Hutt SL'!A:B,2,FALSE)," ")</f>
        <v xml:space="preserve"> </v>
      </c>
      <c r="AA17" s="21" t="str">
        <f>IFERROR(VLOOKUP(A17,'16.09.18 .2 Mt Hutt SL'!A:B,2,FALSE)," ")</f>
        <v xml:space="preserve"> </v>
      </c>
      <c r="AB17" s="21" t="str">
        <f>IFERROR(VLOOKUP(A17,'180923.1 WH SL'!C:K,9,FALSE)," ")</f>
        <v xml:space="preserve"> </v>
      </c>
      <c r="AC17" s="21" t="str">
        <f>IFERROR(VLOOKUP(A17,'180927.1 CA SL '!A:L,12,FALSE)," ")</f>
        <v xml:space="preserve"> </v>
      </c>
      <c r="AD17" s="21" t="str">
        <f>IFERROR(VLOOKUP(A17,'180927.2 CA SL'!A:L,12,FALSE)," ")</f>
        <v xml:space="preserve"> </v>
      </c>
      <c r="AE17" s="21" t="str">
        <f>IFERROR(VLOOKUP(A17,'21.10.18.2   Snowplanet SL'!C:J,8,FALSE)," ")</f>
        <v xml:space="preserve"> </v>
      </c>
      <c r="AF17" t="str">
        <f>IFERROR(VLOOKUP(A17,'21.10.18.4 Snowplanet SL'!C:J,8,FALSE)," ")</f>
        <v xml:space="preserve"> </v>
      </c>
      <c r="AH17" s="25">
        <v>990</v>
      </c>
      <c r="AI17" s="25">
        <v>990</v>
      </c>
      <c r="AJ17">
        <f>IFERROR((SMALL(T17:AF17,1)+SMALL(T17:AF17,2))/2," ")</f>
        <v>200.54500000000002</v>
      </c>
      <c r="AK17">
        <f>IFERROR(SMALL(T17:AF17,1)+(SMALL(T17:AF17,1)*0.2)," ")</f>
        <v>192.98399999999998</v>
      </c>
      <c r="AM17" s="25">
        <f>MIN(AI17,AJ17,AK17)</f>
        <v>192.98399999999998</v>
      </c>
      <c r="AP17" s="21" t="str">
        <f>IFERROR(VLOOKUP(A17,'11.08.18.1 Whaka GS'!A:I,9,FALSE)," ")</f>
        <v xml:space="preserve"> </v>
      </c>
      <c r="AQ17" s="21" t="str">
        <f>IFERROR(VLOOKUP(A17,'11.08.18.2 Whaka GS'!A:G,7,FALSE)," ")</f>
        <v xml:space="preserve"> </v>
      </c>
      <c r="AR17" s="21">
        <f>IFERROR(VLOOKUP(A17,'18.08.18 .1 Coronet GS'!C:K,9,FALSE)," ")</f>
        <v>82.39</v>
      </c>
      <c r="AS17" s="21">
        <f>IFERROR(VLOOKUP(A17,'18.08.18 .2 Coronet GS'!C:K,9,FALSE)," ")</f>
        <v>77</v>
      </c>
      <c r="AT17" s="21">
        <f>IFERROR(VLOOKUP(A17,'19.08.18 .1 Coronet GS'!C:K,9,FALSE)," ")</f>
        <v>75.98</v>
      </c>
      <c r="AU17" s="21">
        <f>IFERROR(VLOOKUP(A17,'19.08.18 .2 Coronet GS'!C:K,9,FALSE)," ")</f>
        <v>59.28</v>
      </c>
      <c r="AV17" s="21" t="str">
        <f>IFERROR(VLOOKUP(A17,'15.09.18.1 Mt Hutt GS '!A:B,2,FALSE)," ")</f>
        <v xml:space="preserve"> </v>
      </c>
      <c r="AW17" s="21" t="str">
        <f>IFERROR(VLOOKUP(A17,'180922.1 WH GS'!C:K,9,FALSE)," ")</f>
        <v xml:space="preserve"> </v>
      </c>
      <c r="AX17" s="21" t="str">
        <f>IFERROR(VLOOKUP(A17,'180922.2 WH GS 2'!C:K,9,FALSE)," ")</f>
        <v xml:space="preserve"> </v>
      </c>
      <c r="AY17" s="21" t="str">
        <f>IFERROR(VLOOKUP(A17,'180928.1 CA GS'!A:L,12,FALSE)," " )</f>
        <v xml:space="preserve"> </v>
      </c>
      <c r="AZ17" s="21" t="str">
        <f>IFERROR(VLOOKUP(A17,'180928.2 CA GS'!C:I,7,FALSE)," ")</f>
        <v xml:space="preserve"> </v>
      </c>
      <c r="BA17" s="21" t="str">
        <f>IFERROR(VLOOKUP(A17,'180928.3 CA GS'!C:I,7,FALSE)," ")</f>
        <v xml:space="preserve"> </v>
      </c>
      <c r="BC17" s="25">
        <v>990</v>
      </c>
      <c r="BD17" s="25">
        <v>990</v>
      </c>
      <c r="BE17">
        <f>IFERROR((SMALL(AP17:BA17,1)+SMALL(AP17:BA17,2))/2," ")</f>
        <v>67.63</v>
      </c>
      <c r="BF17">
        <f>IFERROR(SMALL(AP17:BA17,1)+(SMALL(AP17:BA17,1)*0.2)," ")</f>
        <v>71.135999999999996</v>
      </c>
      <c r="BH17" s="25">
        <f>MIN(BD17,BE17,BF17)</f>
        <v>67.63</v>
      </c>
      <c r="BK17" s="21" t="str">
        <f>IFERROR(VLOOKUP(A17,'14.09.18 Mt Hutt SG'!A:C,2,FALSE)," ")</f>
        <v xml:space="preserve"> </v>
      </c>
      <c r="BL17" s="21" t="str">
        <f>IFERROR(VLOOKUP(A17,'14.09.18.2 Mt Hutt SG'!A:B,2,FALSE)," ")</f>
        <v xml:space="preserve"> </v>
      </c>
      <c r="BN17" s="25">
        <v>990</v>
      </c>
      <c r="BO17" s="25">
        <v>990</v>
      </c>
      <c r="BP17" t="str">
        <f>IFERROR((SMALL(BK17:BL17,1)+SMALL(BK17:BL17,2))/2," ")</f>
        <v xml:space="preserve"> </v>
      </c>
      <c r="BQ17" t="str">
        <f>IFERROR(SMALL(BK17:BL17,1)+(SMALL(BK17:BL17,1)*0.2)," ")</f>
        <v xml:space="preserve"> </v>
      </c>
      <c r="BS17" s="25">
        <f>MIN(BO17,BP17,BQ17)</f>
        <v>990</v>
      </c>
    </row>
    <row r="18" spans="1:71" x14ac:dyDescent="0.25">
      <c r="A18">
        <v>2016093879</v>
      </c>
      <c r="B18" t="s">
        <v>274</v>
      </c>
      <c r="C18" t="s">
        <v>433</v>
      </c>
      <c r="D18" t="s">
        <v>58</v>
      </c>
      <c r="E18" t="s">
        <v>57</v>
      </c>
      <c r="F18">
        <v>2000</v>
      </c>
      <c r="G18" t="str">
        <f>VLOOKUP(F18,'18 Age Cats'!A:B,2,FALSE)</f>
        <v>U19</v>
      </c>
      <c r="H18" t="s">
        <v>513</v>
      </c>
      <c r="I18" t="s">
        <v>513</v>
      </c>
      <c r="J18" s="36">
        <f>AM18</f>
        <v>404.63399999999996</v>
      </c>
      <c r="K18">
        <v>66</v>
      </c>
      <c r="L18" t="str">
        <f>IF(J18=AI18,"*"," ")</f>
        <v>*</v>
      </c>
      <c r="M18" s="36">
        <f>BH18</f>
        <v>176.22</v>
      </c>
      <c r="N18">
        <v>31</v>
      </c>
      <c r="O18" t="str">
        <f>IF(M18=BD18,"*"," ")</f>
        <v xml:space="preserve"> </v>
      </c>
      <c r="P18" s="36">
        <f>BS18</f>
        <v>990</v>
      </c>
      <c r="R18" t="str">
        <f>IF(P18=BO18,"*"," ")</f>
        <v>*</v>
      </c>
      <c r="T18" s="21" t="str">
        <f>IFERROR(VLOOKUP(A18,'15.07.18.1 Mt Hutt SL'!C:I,7,FALSE)," ")</f>
        <v xml:space="preserve"> </v>
      </c>
      <c r="U18" s="21" t="str">
        <f>IFERROR(VLOOKUP(A18,'15.07.18.2 Mt Hutt SL'!C:I,7,FALSE)," ")</f>
        <v xml:space="preserve"> </v>
      </c>
      <c r="V18" s="21" t="str">
        <f>IFERROR(VLOOKUP(A18,'12.08.18.1 Whaka SL'!A:G,7,FALSE)," ")</f>
        <v xml:space="preserve"> </v>
      </c>
      <c r="W18" s="21" t="str">
        <f>IFERROR(VLOOKUP(A18,'12.08.18.2 Whaka SL'!A:G,7,FALSE)," ")</f>
        <v xml:space="preserve"> </v>
      </c>
      <c r="X18" s="24" t="str">
        <f>IFERROR(VLOOKUP(A18,'20.08.18.1 Coronet SL'!C:K,9,FALSE)," ")</f>
        <v xml:space="preserve"> </v>
      </c>
      <c r="Y18" s="21" t="str">
        <f>IFERROR(VLOOKUP(A18,'20.08.18.2 Coronet SL'!C:K,9,FALSE)," ")</f>
        <v xml:space="preserve"> </v>
      </c>
      <c r="Z18" s="21" t="str">
        <f>IFERROR(VLOOKUP(A18,'16.09.18.1 Mt Hutt SL'!A:B,2,FALSE)," ")</f>
        <v xml:space="preserve"> </v>
      </c>
      <c r="AA18" s="21" t="str">
        <f>IFERROR(VLOOKUP(A18,'16.09.18 .2 Mt Hutt SL'!A:B,2,FALSE)," ")</f>
        <v xml:space="preserve"> </v>
      </c>
      <c r="AB18" s="21" t="str">
        <f>IFERROR(VLOOKUP(A18,'180923.1 WH SL'!C:K,9,FALSE)," ")</f>
        <v xml:space="preserve"> </v>
      </c>
      <c r="AC18" s="21" t="str">
        <f>IFERROR(VLOOKUP(A18,'180927.1 CA SL '!A:L,12,FALSE)," ")</f>
        <v xml:space="preserve"> </v>
      </c>
      <c r="AD18" s="21" t="str">
        <f>IFERROR(VLOOKUP(A18,'180927.2 CA SL'!A:L,12,FALSE)," ")</f>
        <v xml:space="preserve"> </v>
      </c>
      <c r="AE18" s="21" t="str">
        <f>IFERROR(VLOOKUP(A18,'21.10.18.2   Snowplanet SL'!C:J,8,FALSE)," ")</f>
        <v xml:space="preserve"> </v>
      </c>
      <c r="AF18" t="str">
        <f>IFERROR(VLOOKUP(A18,'21.10.18.4 Snowplanet SL'!C:J,8,FALSE)," ")</f>
        <v xml:space="preserve"> </v>
      </c>
      <c r="AH18" s="25">
        <f>IFERROR(VLOOKUP(A18,'18.0 Base List'!A:G,5,FALSE),"990.00")</f>
        <v>269.75599999999997</v>
      </c>
      <c r="AI18" s="25">
        <f>AH18+(AH18*0.5)</f>
        <v>404.63399999999996</v>
      </c>
      <c r="AJ18" t="str">
        <f>IFERROR((SMALL(T18:AF18,1)+SMALL(T18:AF18,2))/2," ")</f>
        <v xml:space="preserve"> </v>
      </c>
      <c r="AK18" t="str">
        <f>IFERROR(SMALL(T18:AF18,1)+(SMALL(T18:AF18,1)*0.2)," ")</f>
        <v xml:space="preserve"> </v>
      </c>
      <c r="AM18" s="25">
        <f>MIN(AI18,AJ18,AK18)</f>
        <v>404.63399999999996</v>
      </c>
      <c r="AP18" s="21">
        <f>IFERROR(VLOOKUP(A18,'11.08.18.1 Whaka GS'!A:I,9,FALSE)," ")</f>
        <v>246.11</v>
      </c>
      <c r="AQ18" s="21">
        <f>IFERROR(VLOOKUP(A18,'11.08.18.2 Whaka GS'!A:G,7,FALSE)," ")</f>
        <v>283.06</v>
      </c>
      <c r="AR18" s="21" t="str">
        <f>IFERROR(VLOOKUP(A18,'18.08.18 .1 Coronet GS'!C:K,9,FALSE)," ")</f>
        <v xml:space="preserve"> </v>
      </c>
      <c r="AS18" s="21" t="str">
        <f>IFERROR(VLOOKUP(A18,'18.08.18 .2 Coronet GS'!C:K,9,FALSE)," ")</f>
        <v xml:space="preserve"> </v>
      </c>
      <c r="AT18" s="21" t="str">
        <f>IFERROR(VLOOKUP(A18,'19.08.18 .1 Coronet GS'!C:K,9,FALSE)," ")</f>
        <v xml:space="preserve"> </v>
      </c>
      <c r="AU18" s="21" t="str">
        <f>IFERROR(VLOOKUP(A18,'19.08.18 .2 Coronet GS'!C:K,9,FALSE)," ")</f>
        <v xml:space="preserve"> </v>
      </c>
      <c r="AV18" s="21" t="str">
        <f>IFERROR(VLOOKUP(A18,'15.09.18.1 Mt Hutt GS '!A:B,2,FALSE)," ")</f>
        <v xml:space="preserve"> </v>
      </c>
      <c r="AW18" s="21">
        <f>IFERROR(VLOOKUP(A18,'180922.1 WH GS'!C:K,9,FALSE)," ")</f>
        <v>187.69</v>
      </c>
      <c r="AX18" s="21">
        <f>IFERROR(VLOOKUP(A18,'180922.2 WH GS 2'!C:K,9,FALSE)," ")</f>
        <v>164.75</v>
      </c>
      <c r="AY18" s="21" t="str">
        <f>IFERROR(VLOOKUP(A18,'180928.1 CA GS'!A:L,12,FALSE)," " )</f>
        <v xml:space="preserve"> </v>
      </c>
      <c r="AZ18" s="21" t="str">
        <f>IFERROR(VLOOKUP(A18,'180928.2 CA GS'!C:I,7,FALSE)," ")</f>
        <v xml:space="preserve"> </v>
      </c>
      <c r="BA18" s="21" t="str">
        <f>IFERROR(VLOOKUP(A18,'180928.3 CA GS'!C:I,7,FALSE)," ")</f>
        <v xml:space="preserve"> </v>
      </c>
      <c r="BC18" s="25">
        <f>IFERROR(VLOOKUP(A18,'18.0 Base List'!A:F,6,FALSE),"990.00")</f>
        <v>187.845</v>
      </c>
      <c r="BD18" s="25">
        <f>BC18+(BC18*0.5)</f>
        <v>281.76749999999998</v>
      </c>
      <c r="BE18">
        <f>IFERROR((SMALL(AP18:BA18,1)+SMALL(AP18:BA18,2))/2," ")</f>
        <v>176.22</v>
      </c>
      <c r="BF18">
        <f>IFERROR(SMALL(AP18:BA18,1)+(SMALL(AP18:BA18,1)*0.2)," ")</f>
        <v>197.7</v>
      </c>
      <c r="BH18" s="25">
        <f>MIN(BD18,BE18,BF18)</f>
        <v>176.22</v>
      </c>
      <c r="BK18" s="21" t="str">
        <f>IFERROR(VLOOKUP(A18,'14.09.18 Mt Hutt SG'!A:C,2,FALSE)," ")</f>
        <v xml:space="preserve"> </v>
      </c>
      <c r="BL18" s="21" t="str">
        <f>IFERROR(VLOOKUP(A18,'14.09.18.2 Mt Hutt SG'!A:B,2,FALSE)," ")</f>
        <v xml:space="preserve"> </v>
      </c>
      <c r="BN18" s="25">
        <v>990</v>
      </c>
      <c r="BO18" s="25">
        <v>990</v>
      </c>
      <c r="BP18" t="str">
        <f>IFERROR((SMALL(BK18:BL18,1)+SMALL(BK18:BL18,2))/2," ")</f>
        <v xml:space="preserve"> </v>
      </c>
      <c r="BQ18" t="str">
        <f>IFERROR(SMALL(BK18:BL18,1)+(SMALL(BK18:BL18,1)*0.2)," ")</f>
        <v xml:space="preserve"> </v>
      </c>
      <c r="BS18" s="25">
        <f>MIN(BO18,BP18,BQ18)</f>
        <v>990</v>
      </c>
    </row>
    <row r="19" spans="1:71" x14ac:dyDescent="0.25">
      <c r="A19">
        <v>2013081087</v>
      </c>
      <c r="B19" t="s">
        <v>200</v>
      </c>
      <c r="C19" t="s">
        <v>201</v>
      </c>
      <c r="D19" t="s">
        <v>58</v>
      </c>
      <c r="E19" t="s">
        <v>57</v>
      </c>
      <c r="F19">
        <v>2005</v>
      </c>
      <c r="G19" t="str">
        <f>VLOOKUP(F19,'18 Age Cats'!A:B,2,FALSE)</f>
        <v>U14</v>
      </c>
      <c r="H19" t="s">
        <v>502</v>
      </c>
      <c r="I19" t="s">
        <v>631</v>
      </c>
      <c r="J19" s="36">
        <f>AM19</f>
        <v>990</v>
      </c>
      <c r="L19" t="str">
        <f>IF(J19=AI19,"*"," ")</f>
        <v>*</v>
      </c>
      <c r="M19" s="36">
        <f>BH19</f>
        <v>990</v>
      </c>
      <c r="O19" t="str">
        <f>IF(M19=BD19,"*"," ")</f>
        <v>*</v>
      </c>
      <c r="P19" s="36">
        <f>BS19</f>
        <v>990</v>
      </c>
      <c r="R19" t="str">
        <f>IF(P19=BO19,"*"," ")</f>
        <v>*</v>
      </c>
      <c r="Z19" s="21" t="str">
        <f>IFERROR(VLOOKUP(A19,'16.09.18.1 Mt Hutt SL'!A:B,2,FALSE)," ")</f>
        <v xml:space="preserve"> </v>
      </c>
      <c r="AA19" s="21" t="str">
        <f>IFERROR(VLOOKUP(A19,'16.09.18 .2 Mt Hutt SL'!A:B,2,FALSE)," ")</f>
        <v xml:space="preserve"> </v>
      </c>
      <c r="AB19" s="21" t="str">
        <f>IFERROR(VLOOKUP(A19,'180923.1 WH SL'!C:K,9,FALSE)," ")</f>
        <v xml:space="preserve"> </v>
      </c>
      <c r="AC19" s="21" t="str">
        <f>IFERROR(VLOOKUP(A19,'180927.1 CA SL '!A:L,12,FALSE)," ")</f>
        <v xml:space="preserve"> </v>
      </c>
      <c r="AD19" s="21" t="str">
        <f>IFERROR(VLOOKUP(A19,'180927.2 CA SL'!A:L,12,FALSE)," ")</f>
        <v xml:space="preserve"> </v>
      </c>
      <c r="AE19" s="21" t="str">
        <f>IFERROR(VLOOKUP(A19,'21.10.18.2   Snowplanet SL'!C:J,8,FALSE)," ")</f>
        <v xml:space="preserve"> </v>
      </c>
      <c r="AF19" t="str">
        <f>IFERROR(VLOOKUP(A19,'21.10.18.4 Snowplanet SL'!C:J,8,FALSE)," ")</f>
        <v xml:space="preserve"> </v>
      </c>
      <c r="AH19" s="25">
        <f>IFERROR(VLOOKUP(A19,'18.0 Base List'!A:G,5,FALSE),"990.00")</f>
        <v>990</v>
      </c>
      <c r="AI19" s="25">
        <v>990</v>
      </c>
      <c r="AJ19" t="str">
        <f>IFERROR((SMALL(T19:AF19,1)+SMALL(T19:AF19,2))/2," ")</f>
        <v xml:space="preserve"> </v>
      </c>
      <c r="AK19" t="str">
        <f>IFERROR(SMALL(T19:AF19,1)+(SMALL(T19:AF19,1)*0.2)," ")</f>
        <v xml:space="preserve"> </v>
      </c>
      <c r="AM19" s="25">
        <f>MIN(AI19,AJ19,AK19)</f>
        <v>990</v>
      </c>
      <c r="AV19" s="21" t="str">
        <f>IFERROR(VLOOKUP(A19,'15.09.18.1 Mt Hutt GS '!A:B,2,FALSE)," ")</f>
        <v xml:space="preserve"> </v>
      </c>
      <c r="AW19" s="21" t="str">
        <f>IFERROR(VLOOKUP(A19,'180922.1 WH GS'!C:K,9,FALSE)," ")</f>
        <v xml:space="preserve"> </v>
      </c>
      <c r="AX19" s="21" t="str">
        <f>IFERROR(VLOOKUP(A19,'180922.2 WH GS 2'!C:K,9,FALSE)," ")</f>
        <v xml:space="preserve"> </v>
      </c>
      <c r="AY19" s="21" t="str">
        <f>IFERROR(VLOOKUP(A19,'180928.1 CA GS'!A:L,12,FALSE)," " )</f>
        <v xml:space="preserve"> </v>
      </c>
      <c r="AZ19" s="21" t="str">
        <f>IFERROR(VLOOKUP(A19,'180928.2 CA GS'!C:I,7,FALSE)," ")</f>
        <v xml:space="preserve"> </v>
      </c>
      <c r="BA19" s="21" t="str">
        <f>IFERROR(VLOOKUP(A19,'180928.3 CA GS'!C:I,7,FALSE)," ")</f>
        <v xml:space="preserve"> </v>
      </c>
      <c r="BC19" s="25">
        <v>990</v>
      </c>
      <c r="BD19" s="25">
        <v>990</v>
      </c>
      <c r="BE19" t="str">
        <f>IFERROR((SMALL(AP19:BA19,1)+SMALL(AP19:BA19,2))/2," ")</f>
        <v xml:space="preserve"> </v>
      </c>
      <c r="BF19" t="str">
        <f>IFERROR(SMALL(AP19:BA19,1)+(SMALL(AP19:BA19,1)*0.2)," ")</f>
        <v xml:space="preserve"> </v>
      </c>
      <c r="BH19" s="25">
        <f>MIN(BD19,BE19,BF19)</f>
        <v>990</v>
      </c>
      <c r="BK19" s="21" t="str">
        <f>IFERROR(VLOOKUP(A19,'14.09.18 Mt Hutt SG'!A:C,2,FALSE)," ")</f>
        <v xml:space="preserve"> </v>
      </c>
      <c r="BL19" s="21" t="str">
        <f>IFERROR(VLOOKUP(A19,'14.09.18.2 Mt Hutt SG'!A:B,2,FALSE)," ")</f>
        <v xml:space="preserve"> </v>
      </c>
      <c r="BN19" s="25">
        <v>990</v>
      </c>
      <c r="BO19" s="25">
        <v>990</v>
      </c>
      <c r="BP19" t="str">
        <f>IFERROR((SMALL(BK19:BL19,1)+SMALL(BK19:BL19,2))/2," ")</f>
        <v xml:space="preserve"> </v>
      </c>
      <c r="BQ19" t="str">
        <f>IFERROR(SMALL(BK19:BL19,1)+(SMALL(BK19:BL19,1)*0.2)," ")</f>
        <v xml:space="preserve"> </v>
      </c>
      <c r="BS19" s="25">
        <f>MIN(BO19,BP19,BQ19)</f>
        <v>990</v>
      </c>
    </row>
    <row r="20" spans="1:71" x14ac:dyDescent="0.25">
      <c r="A20">
        <v>2018080526</v>
      </c>
      <c r="B20" t="s">
        <v>200</v>
      </c>
      <c r="C20" t="s">
        <v>753</v>
      </c>
      <c r="D20" t="s">
        <v>344</v>
      </c>
      <c r="E20" t="s">
        <v>57</v>
      </c>
      <c r="F20">
        <v>2004</v>
      </c>
      <c r="G20" t="str">
        <f>VLOOKUP(F20,'18 Age Cats'!A:B,2,FALSE)</f>
        <v>U16</v>
      </c>
      <c r="J20" s="36">
        <f>AM20</f>
        <v>97.212000000000003</v>
      </c>
      <c r="K20">
        <v>7</v>
      </c>
      <c r="L20" t="str">
        <f>IF(J20=AI20,"*"," ")</f>
        <v xml:space="preserve"> </v>
      </c>
      <c r="M20" s="36">
        <f>BH20</f>
        <v>137.57</v>
      </c>
      <c r="N20">
        <v>22</v>
      </c>
      <c r="O20" t="str">
        <f>IF(M20=BD20,"*"," ")</f>
        <v xml:space="preserve"> </v>
      </c>
      <c r="P20" s="36">
        <f>BS20</f>
        <v>990</v>
      </c>
      <c r="R20" t="str">
        <f>IF(P20=BO20,"*"," ")</f>
        <v>*</v>
      </c>
      <c r="V20" s="21" t="str">
        <f>IFERROR(VLOOKUP(A20,'12.08.18.1 Whaka SL'!A:G,7,FALSE)," ")</f>
        <v xml:space="preserve"> </v>
      </c>
      <c r="W20" s="21" t="str">
        <f>IFERROR(VLOOKUP(A20,'12.08.18.2 Whaka SL'!A:G,7,FALSE)," ")</f>
        <v xml:space="preserve"> </v>
      </c>
      <c r="X20" s="24">
        <f>IFERROR(VLOOKUP(A20,'20.08.18.1 Coronet SL'!C:K,9,FALSE)," ")</f>
        <v>116.87</v>
      </c>
      <c r="Y20" s="21">
        <f>IFERROR(VLOOKUP(A20,'20.08.18.2 Coronet SL'!C:K,9,FALSE)," ")</f>
        <v>81.010000000000005</v>
      </c>
      <c r="Z20" s="21" t="str">
        <f>IFERROR(VLOOKUP(A20,'16.09.18.1 Mt Hutt SL'!A:B,2,FALSE)," ")</f>
        <v xml:space="preserve"> </v>
      </c>
      <c r="AA20" s="21" t="str">
        <f>IFERROR(VLOOKUP(A20,'16.09.18 .2 Mt Hutt SL'!A:B,2,FALSE)," ")</f>
        <v xml:space="preserve"> </v>
      </c>
      <c r="AB20" s="21" t="str">
        <f>IFERROR(VLOOKUP(A20,'180923.1 WH SL'!C:K,9,FALSE)," ")</f>
        <v xml:space="preserve"> </v>
      </c>
      <c r="AC20" s="21" t="str">
        <f>IFERROR(VLOOKUP(A20,'180927.1 CA SL '!A:L,12,FALSE)," ")</f>
        <v xml:space="preserve"> </v>
      </c>
      <c r="AD20" s="21" t="str">
        <f>IFERROR(VLOOKUP(A20,'180927.2 CA SL'!A:L,12,FALSE)," ")</f>
        <v xml:space="preserve"> </v>
      </c>
      <c r="AE20" s="21" t="str">
        <f>IFERROR(VLOOKUP(A20,'21.10.18.2   Snowplanet SL'!C:J,8,FALSE)," ")</f>
        <v xml:space="preserve"> </v>
      </c>
      <c r="AF20" t="str">
        <f>IFERROR(VLOOKUP(A20,'21.10.18.4 Snowplanet SL'!C:J,8,FALSE)," ")</f>
        <v xml:space="preserve"> </v>
      </c>
      <c r="AH20" s="25">
        <v>990</v>
      </c>
      <c r="AI20" s="25">
        <v>990</v>
      </c>
      <c r="AJ20">
        <f>IFERROR((SMALL(T20:AF20,1)+SMALL(T20:AF20,2))/2," ")</f>
        <v>98.94</v>
      </c>
      <c r="AK20">
        <f>IFERROR(SMALL(T20:AF20,1)+(SMALL(T20:AF20,1)*0.2)," ")</f>
        <v>97.212000000000003</v>
      </c>
      <c r="AM20" s="25">
        <f>MIN(AI20,AJ20,AK20)</f>
        <v>97.212000000000003</v>
      </c>
      <c r="AP20" s="21" t="str">
        <f>IFERROR(VLOOKUP(A20,'11.08.18.1 Whaka GS'!A:I,9,FALSE)," ")</f>
        <v xml:space="preserve"> </v>
      </c>
      <c r="AQ20" s="21" t="str">
        <f>IFERROR(VLOOKUP(A20,'11.08.18.2 Whaka GS'!A:G,7,FALSE)," ")</f>
        <v xml:space="preserve"> </v>
      </c>
      <c r="AR20" s="21">
        <f>IFERROR(VLOOKUP(A20,'18.08.18 .1 Coronet GS'!C:K,9,FALSE)," ")</f>
        <v>142.05000000000001</v>
      </c>
      <c r="AS20" s="21">
        <f>IFERROR(VLOOKUP(A20,'18.08.18 .2 Coronet GS'!C:K,9,FALSE)," ")</f>
        <v>133.09</v>
      </c>
      <c r="AU20" s="21">
        <f>IFERROR(VLOOKUP(A20,'19.08.18 .2 Coronet GS'!C:K,9,FALSE)," ")</f>
        <v>157.66999999999999</v>
      </c>
      <c r="AV20" s="21" t="str">
        <f>IFERROR(VLOOKUP(A20,'15.09.18.1 Mt Hutt GS '!A:B,2,FALSE)," ")</f>
        <v xml:space="preserve"> </v>
      </c>
      <c r="AW20" s="21" t="str">
        <f>IFERROR(VLOOKUP(A20,'180922.1 WH GS'!C:K,9,FALSE)," ")</f>
        <v xml:space="preserve"> </v>
      </c>
      <c r="AX20" s="21" t="str">
        <f>IFERROR(VLOOKUP(A20,'180922.2 WH GS 2'!C:K,9,FALSE)," ")</f>
        <v xml:space="preserve"> </v>
      </c>
      <c r="AY20" s="21" t="str">
        <f>IFERROR(VLOOKUP(A20,'180928.1 CA GS'!A:L,12,FALSE)," " )</f>
        <v xml:space="preserve"> </v>
      </c>
      <c r="AZ20" s="21" t="str">
        <f>IFERROR(VLOOKUP(A20,'180928.2 CA GS'!C:I,7,FALSE)," ")</f>
        <v xml:space="preserve"> </v>
      </c>
      <c r="BA20" s="21" t="str">
        <f>IFERROR(VLOOKUP(A20,'180928.3 CA GS'!C:I,7,FALSE)," ")</f>
        <v xml:space="preserve"> </v>
      </c>
      <c r="BC20" s="25">
        <v>990</v>
      </c>
      <c r="BD20" s="25">
        <v>990</v>
      </c>
      <c r="BE20">
        <f>IFERROR((SMALL(AP20:BA20,1)+SMALL(AP20:BA20,2))/2," ")</f>
        <v>137.57</v>
      </c>
      <c r="BF20">
        <f>IFERROR(SMALL(AP20:BA20,1)+(SMALL(AP20:BA20,1)*0.2)," ")</f>
        <v>159.708</v>
      </c>
      <c r="BH20" s="25">
        <f>MIN(BD20,BE20,BF20)</f>
        <v>137.57</v>
      </c>
      <c r="BK20" s="21" t="str">
        <f>IFERROR(VLOOKUP(A20,'14.09.18 Mt Hutt SG'!A:C,2,FALSE)," ")</f>
        <v xml:space="preserve"> </v>
      </c>
      <c r="BL20" s="21" t="str">
        <f>IFERROR(VLOOKUP(A20,'14.09.18.2 Mt Hutt SG'!A:B,2,FALSE)," ")</f>
        <v xml:space="preserve"> </v>
      </c>
      <c r="BN20" s="25">
        <v>990</v>
      </c>
      <c r="BO20" s="25">
        <v>990</v>
      </c>
      <c r="BP20" t="str">
        <f>IFERROR((SMALL(BK20:BL20,1)+SMALL(BK20:BL20,2))/2," ")</f>
        <v xml:space="preserve"> </v>
      </c>
      <c r="BQ20" t="str">
        <f>IFERROR(SMALL(BK20:BL20,1)+(SMALL(BK20:BL20,1)*0.2)," ")</f>
        <v xml:space="preserve"> </v>
      </c>
      <c r="BS20" s="25">
        <f>MIN(BO20,BP20,BQ20)</f>
        <v>990</v>
      </c>
    </row>
    <row r="21" spans="1:71" x14ac:dyDescent="0.25">
      <c r="A21">
        <v>201306313</v>
      </c>
      <c r="B21" s="22" t="s">
        <v>146</v>
      </c>
      <c r="C21" t="s">
        <v>237</v>
      </c>
      <c r="D21" t="s">
        <v>58</v>
      </c>
      <c r="E21" t="s">
        <v>52</v>
      </c>
      <c r="F21">
        <v>2002</v>
      </c>
      <c r="G21" t="str">
        <f>VLOOKUP(F21,'18 Age Cats'!A:B,2,FALSE)</f>
        <v>U19</v>
      </c>
      <c r="H21" t="s">
        <v>514</v>
      </c>
      <c r="I21" t="s">
        <v>514</v>
      </c>
      <c r="J21" s="36">
        <f>AM21</f>
        <v>99.75</v>
      </c>
      <c r="K21">
        <v>10</v>
      </c>
      <c r="L21" t="str">
        <f>IF(J21=AI21,"*"," ")</f>
        <v>*</v>
      </c>
      <c r="M21" s="36">
        <f>BH21</f>
        <v>87.157500000000027</v>
      </c>
      <c r="N21">
        <v>11</v>
      </c>
      <c r="O21" t="str">
        <f>IF(M21=BD21,"*"," ")</f>
        <v>*</v>
      </c>
      <c r="P21" s="36">
        <f>BS21</f>
        <v>75</v>
      </c>
      <c r="Q21">
        <v>2</v>
      </c>
      <c r="R21" t="str">
        <f>IF(P21=BO21,"*"," ")</f>
        <v>*</v>
      </c>
      <c r="T21" s="21" t="str">
        <f>IFERROR(VLOOKUP(A21,'15.07.18.1 Mt Hutt SL'!C:I,7,FALSE)," ")</f>
        <v xml:space="preserve"> </v>
      </c>
      <c r="U21" s="21" t="str">
        <f>IFERROR(VLOOKUP(A21,'15.07.18.2 Mt Hutt SL'!C:I,7,FALSE)," ")</f>
        <v xml:space="preserve"> </v>
      </c>
      <c r="V21" s="21" t="str">
        <f>IFERROR(VLOOKUP(A21,'12.08.18.1 Whaka SL'!A:G,7,FALSE)," ")</f>
        <v xml:space="preserve"> </v>
      </c>
      <c r="W21" s="21" t="str">
        <f>IFERROR(VLOOKUP(A21,'12.08.18.2 Whaka SL'!A:G,7,FALSE)," ")</f>
        <v xml:space="preserve"> </v>
      </c>
      <c r="X21" s="24" t="str">
        <f>IFERROR(VLOOKUP(A21,'20.08.18.1 Coronet SL'!C:K,9,FALSE)," ")</f>
        <v xml:space="preserve"> </v>
      </c>
      <c r="Y21" s="21" t="str">
        <f>IFERROR(VLOOKUP(A21,'20.08.18.2 Coronet SL'!C:K,9,FALSE)," ")</f>
        <v xml:space="preserve"> </v>
      </c>
      <c r="Z21" s="21" t="str">
        <f>IFERROR(VLOOKUP(A21,'16.09.18.1 Mt Hutt SL'!A:B,2,FALSE)," ")</f>
        <v xml:space="preserve"> </v>
      </c>
      <c r="AA21" s="21" t="str">
        <f>IFERROR(VLOOKUP(A21,'16.09.18 .2 Mt Hutt SL'!A:B,2,FALSE)," ")</f>
        <v xml:space="preserve"> </v>
      </c>
      <c r="AB21" s="21" t="str">
        <f>IFERROR(VLOOKUP(A21,'180923.1 WH SL'!C:K,9,FALSE)," ")</f>
        <v xml:space="preserve"> </v>
      </c>
      <c r="AC21" s="21" t="str">
        <f>IFERROR(VLOOKUP(A21,'180927.1 CA SL '!A:L,12,FALSE)," ")</f>
        <v xml:space="preserve"> </v>
      </c>
      <c r="AD21" s="21" t="str">
        <f>IFERROR(VLOOKUP(A21,'180927.2 CA SL'!A:L,12,FALSE)," ")</f>
        <v xml:space="preserve"> </v>
      </c>
      <c r="AE21" s="21" t="str">
        <f>IFERROR(VLOOKUP(A21,'21.10.18.2   Snowplanet SL'!C:J,8,FALSE)," ")</f>
        <v xml:space="preserve"> </v>
      </c>
      <c r="AF21" t="str">
        <f>IFERROR(VLOOKUP(A21,'21.10.18.4 Snowplanet SL'!C:J,8,FALSE)," ")</f>
        <v xml:space="preserve"> </v>
      </c>
      <c r="AH21" s="25">
        <f>IFERROR(VLOOKUP(A21,'18.0 Base List'!A:G,5,FALSE),"990.00")</f>
        <v>66.5</v>
      </c>
      <c r="AI21" s="25">
        <f>AH21+(AH21*0.5)</f>
        <v>99.75</v>
      </c>
      <c r="AJ21" t="str">
        <f>IFERROR((SMALL(T21:AF21,1)+SMALL(T21:AF21,2))/2," ")</f>
        <v xml:space="preserve"> </v>
      </c>
      <c r="AK21" t="str">
        <f>IFERROR(SMALL(T21:AF21,1)+(SMALL(T21:AF21,1)*0.2)," ")</f>
        <v xml:space="preserve"> </v>
      </c>
      <c r="AM21" s="25">
        <f>MIN(AI21,AJ21,AK21)</f>
        <v>99.75</v>
      </c>
      <c r="AP21" s="21" t="str">
        <f>IFERROR(VLOOKUP(A21,'11.08.18.1 Whaka GS'!A:I,9,FALSE)," ")</f>
        <v xml:space="preserve"> </v>
      </c>
      <c r="AQ21" s="21" t="str">
        <f>IFERROR(VLOOKUP(A21,'11.08.18.2 Whaka GS'!A:G,7,FALSE)," ")</f>
        <v xml:space="preserve"> </v>
      </c>
      <c r="AR21" s="21" t="str">
        <f>IFERROR(VLOOKUP(A21,'18.08.18 .1 Coronet GS'!C:K,9,FALSE)," ")</f>
        <v xml:space="preserve"> </v>
      </c>
      <c r="AS21" s="21" t="str">
        <f>IFERROR(VLOOKUP(A21,'18.08.18 .2 Coronet GS'!C:K,9,FALSE)," ")</f>
        <v xml:space="preserve"> </v>
      </c>
      <c r="AT21" s="21" t="str">
        <f>IFERROR(VLOOKUP(A21,'19.08.18 .1 Coronet GS'!C:K,9,FALSE)," ")</f>
        <v xml:space="preserve"> </v>
      </c>
      <c r="AU21" s="21" t="str">
        <f>IFERROR(VLOOKUP(A21,'19.08.18 .2 Coronet GS'!C:K,9,FALSE)," ")</f>
        <v xml:space="preserve"> </v>
      </c>
      <c r="AV21" s="21" t="str">
        <f>IFERROR(VLOOKUP(A21,'15.09.18.1 Mt Hutt GS '!A:B,2,FALSE)," ")</f>
        <v xml:space="preserve"> </v>
      </c>
      <c r="AW21" s="21" t="str">
        <f>IFERROR(VLOOKUP(A21,'180922.1 WH GS'!C:K,9,FALSE)," ")</f>
        <v xml:space="preserve"> </v>
      </c>
      <c r="AX21" s="21" t="str">
        <f>IFERROR(VLOOKUP(A21,'180922.2 WH GS 2'!C:K,9,FALSE)," ")</f>
        <v xml:space="preserve"> </v>
      </c>
      <c r="AY21" s="21" t="str">
        <f>IFERROR(VLOOKUP(A21,'180928.1 CA GS'!A:L,12,FALSE)," " )</f>
        <v xml:space="preserve"> </v>
      </c>
      <c r="AZ21" s="21" t="str">
        <f>IFERROR(VLOOKUP(A21,'180928.2 CA GS'!C:I,7,FALSE)," ")</f>
        <v xml:space="preserve"> </v>
      </c>
      <c r="BA21" s="21" t="str">
        <f>IFERROR(VLOOKUP(A21,'180928.3 CA GS'!C:I,7,FALSE)," ")</f>
        <v xml:space="preserve"> </v>
      </c>
      <c r="BC21" s="25">
        <f>IFERROR(VLOOKUP(A21,'18.0 Base List'!A:F,6,FALSE),"990.00")</f>
        <v>58.105000000000018</v>
      </c>
      <c r="BD21" s="25">
        <f>BC21+(BC21*0.5)</f>
        <v>87.157500000000027</v>
      </c>
      <c r="BE21" t="str">
        <f>IFERROR((SMALL(AP21:BA21,1)+SMALL(AP21:BA21,2))/2," ")</f>
        <v xml:space="preserve"> </v>
      </c>
      <c r="BF21" t="str">
        <f>IFERROR(SMALL(AP21:BA21,1)+(SMALL(AP21:BA21,1)*0.2)," ")</f>
        <v xml:space="preserve"> </v>
      </c>
      <c r="BH21" s="25">
        <f>MIN(BD21,BE21,BF21)</f>
        <v>87.157500000000027</v>
      </c>
      <c r="BK21" s="21" t="str">
        <f>IFERROR(VLOOKUP(A21,'14.09.18 Mt Hutt SG'!A:C,2,FALSE)," ")</f>
        <v xml:space="preserve"> </v>
      </c>
      <c r="BL21" s="21" t="str">
        <f>IFERROR(VLOOKUP(A21,'14.09.18.2 Mt Hutt SG'!A:B,2,FALSE)," ")</f>
        <v xml:space="preserve"> </v>
      </c>
      <c r="BN21" s="25">
        <f>IFERROR(VLOOKUP(A21,'18.0 Base List'!A:G,7,FALSE),990)</f>
        <v>50</v>
      </c>
      <c r="BO21" s="25">
        <f>BN21+(BN21*0.5)</f>
        <v>75</v>
      </c>
      <c r="BP21" t="str">
        <f>IFERROR((SMALL(BK21:BL21,1)+SMALL(BK21:BL21,2))/2," ")</f>
        <v xml:space="preserve"> </v>
      </c>
      <c r="BQ21" t="str">
        <f>IFERROR(SMALL(BK21:BL21,1)+(SMALL(BK21:BL21,1)*0.2)," ")</f>
        <v xml:space="preserve"> </v>
      </c>
      <c r="BS21" s="25">
        <f>MIN(BO21,BP21,BQ21)</f>
        <v>75</v>
      </c>
    </row>
    <row r="22" spans="1:71" x14ac:dyDescent="0.25">
      <c r="A22">
        <v>201306312</v>
      </c>
      <c r="B22" s="22" t="s">
        <v>76</v>
      </c>
      <c r="C22" t="s">
        <v>237</v>
      </c>
      <c r="D22" t="s">
        <v>58</v>
      </c>
      <c r="E22" t="s">
        <v>57</v>
      </c>
      <c r="F22">
        <v>2004</v>
      </c>
      <c r="G22" t="str">
        <f>VLOOKUP(F22,'18 Age Cats'!A:B,2,FALSE)</f>
        <v>U16</v>
      </c>
      <c r="H22" t="s">
        <v>514</v>
      </c>
      <c r="I22" t="s">
        <v>514</v>
      </c>
      <c r="J22" s="36">
        <f>AM22</f>
        <v>170.66399999999999</v>
      </c>
      <c r="K22">
        <v>29</v>
      </c>
      <c r="L22" t="str">
        <f>IF(J22=AI22,"*"," ")</f>
        <v xml:space="preserve"> </v>
      </c>
      <c r="M22" s="36">
        <f>BH22</f>
        <v>136.505</v>
      </c>
      <c r="N22">
        <v>21</v>
      </c>
      <c r="O22" t="str">
        <f>IF(M22=BD22,"*"," ")</f>
        <v xml:space="preserve"> </v>
      </c>
      <c r="P22" s="36">
        <f>BS22</f>
        <v>219.46799999999999</v>
      </c>
      <c r="Q22">
        <v>24</v>
      </c>
      <c r="R22" t="str">
        <f>IF(P22=BO22,"*"," ")</f>
        <v xml:space="preserve"> </v>
      </c>
      <c r="T22" s="21" t="str">
        <f>IFERROR(VLOOKUP(A22,'15.07.18.1 Mt Hutt SL'!C:I,7,FALSE)," ")</f>
        <v xml:space="preserve"> </v>
      </c>
      <c r="U22" s="21" t="str">
        <f>IFERROR(VLOOKUP(A22,'15.07.18.2 Mt Hutt SL'!C:I,7,FALSE)," ")</f>
        <v xml:space="preserve"> </v>
      </c>
      <c r="V22" s="21" t="str">
        <f>IFERROR(VLOOKUP(A22,'12.08.18.1 Whaka SL'!A:G,7,FALSE)," ")</f>
        <v xml:space="preserve"> </v>
      </c>
      <c r="W22" s="21" t="str">
        <f>IFERROR(VLOOKUP(A22,'12.08.18.2 Whaka SL'!A:G,7,FALSE)," ")</f>
        <v xml:space="preserve"> </v>
      </c>
      <c r="X22" s="24">
        <f>IFERROR(VLOOKUP(A22,'20.08.18.1 Coronet SL'!C:K,9,FALSE)," ")</f>
        <v>142.22</v>
      </c>
      <c r="Z22" s="21" t="str">
        <f>IFERROR(VLOOKUP(A22,'16.09.18.1 Mt Hutt SL'!A:B,2,FALSE)," ")</f>
        <v xml:space="preserve"> </v>
      </c>
      <c r="AA22" s="21" t="str">
        <f>IFERROR(VLOOKUP(A22,'16.09.18 .2 Mt Hutt SL'!A:B,2,FALSE)," ")</f>
        <v xml:space="preserve"> </v>
      </c>
      <c r="AB22" s="21" t="str">
        <f>IFERROR(VLOOKUP(A22,'180923.1 WH SL'!C:K,9,FALSE)," ")</f>
        <v xml:space="preserve"> </v>
      </c>
      <c r="AC22" s="21" t="str">
        <f>IFERROR(VLOOKUP(A22,'180927.1 CA SL '!A:L,12,FALSE)," ")</f>
        <v xml:space="preserve"> </v>
      </c>
      <c r="AD22" s="21" t="str">
        <f>IFERROR(VLOOKUP(A22,'180927.2 CA SL'!A:L,12,FALSE)," ")</f>
        <v xml:space="preserve"> </v>
      </c>
      <c r="AE22" s="21" t="str">
        <f>IFERROR(VLOOKUP(A22,'21.10.18.2   Snowplanet SL'!C:J,8,FALSE)," ")</f>
        <v xml:space="preserve"> </v>
      </c>
      <c r="AF22" t="str">
        <f>IFERROR(VLOOKUP(A22,'21.10.18.4 Snowplanet SL'!C:J,8,FALSE)," ")</f>
        <v xml:space="preserve"> </v>
      </c>
      <c r="AH22" s="25">
        <f>IFERROR(VLOOKUP(A22,'18.0 Base List'!A:G,5,FALSE),"990.00")</f>
        <v>134.245</v>
      </c>
      <c r="AI22" s="25">
        <f>AH22+(AH22*0.5)</f>
        <v>201.36750000000001</v>
      </c>
      <c r="AJ22" t="str">
        <f>IFERROR((SMALL(T22:AF22,1)+SMALL(T22:AF22,2))/2," ")</f>
        <v xml:space="preserve"> </v>
      </c>
      <c r="AK22">
        <f>IFERROR(SMALL(T22:AF22,1)+(SMALL(T22:AF22,1)*0.2)," ")</f>
        <v>170.66399999999999</v>
      </c>
      <c r="AM22" s="25">
        <f>MIN(AI22,AJ22,AK22)</f>
        <v>170.66399999999999</v>
      </c>
      <c r="AP22" s="21" t="str">
        <f>IFERROR(VLOOKUP(A22,'11.08.18.1 Whaka GS'!A:I,9,FALSE)," ")</f>
        <v xml:space="preserve"> </v>
      </c>
      <c r="AQ22" s="21" t="str">
        <f>IFERROR(VLOOKUP(A22,'11.08.18.2 Whaka GS'!A:G,7,FALSE)," ")</f>
        <v xml:space="preserve"> </v>
      </c>
      <c r="AR22" s="21">
        <f>IFERROR(VLOOKUP(A22,'18.08.18 .1 Coronet GS'!C:K,9,FALSE)," ")</f>
        <v>143.12</v>
      </c>
      <c r="AS22" s="21">
        <f>IFERROR(VLOOKUP(A22,'18.08.18 .2 Coronet GS'!C:K,9,FALSE)," ")</f>
        <v>138.56</v>
      </c>
      <c r="AU22" s="21">
        <f>IFERROR(VLOOKUP(A22,'19.08.18 .2 Coronet GS'!C:K,9,FALSE)," ")</f>
        <v>161.47999999999999</v>
      </c>
      <c r="AV22" s="21">
        <f>IFERROR(VLOOKUP(A22,'15.09.18.1 Mt Hutt GS '!A:B,2,FALSE)," ")</f>
        <v>162.83000000000001</v>
      </c>
      <c r="AW22" s="21" t="str">
        <f>IFERROR(VLOOKUP(A22,'180922.1 WH GS'!C:K,9,FALSE)," ")</f>
        <v xml:space="preserve"> </v>
      </c>
      <c r="AX22" s="21" t="str">
        <f>IFERROR(VLOOKUP(A22,'180922.2 WH GS 2'!C:K,9,FALSE)," ")</f>
        <v xml:space="preserve"> </v>
      </c>
      <c r="AY22" s="21">
        <f>IFERROR(VLOOKUP(A22,'180928.1 CA GS'!A:L,12,FALSE)," " )</f>
        <v>151.78</v>
      </c>
      <c r="AZ22" s="21">
        <f>IFERROR(VLOOKUP(A22,'180928.2 CA GS'!C:I,7,FALSE)," ")</f>
        <v>134.44999999999999</v>
      </c>
      <c r="BA22" s="21">
        <f>IFERROR(VLOOKUP(A22,'180928.3 CA GS'!C:I,7,FALSE)," ")</f>
        <v>139.13999999999999</v>
      </c>
      <c r="BC22" s="25">
        <f>IFERROR(VLOOKUP(A22,'18.0 Base List'!A:F,6,FALSE),"990.00")</f>
        <v>130.12</v>
      </c>
      <c r="BD22" s="25">
        <f>BC22+(BC22*0.5)</f>
        <v>195.18</v>
      </c>
      <c r="BE22">
        <f>IFERROR((SMALL(AP22:BA22,1)+SMALL(AP22:BA22,2))/2," ")</f>
        <v>136.505</v>
      </c>
      <c r="BF22">
        <f>IFERROR(SMALL(AP22:BA22,1)+(SMALL(AP22:BA22,1)*0.2)," ")</f>
        <v>161.33999999999997</v>
      </c>
      <c r="BH22" s="25">
        <f>MIN(BD22,BE22,BF22)</f>
        <v>136.505</v>
      </c>
      <c r="BK22" s="21" t="str">
        <f>IFERROR(VLOOKUP(A22,'14.09.18 Mt Hutt SG'!A:C,2,FALSE)," ")</f>
        <v xml:space="preserve"> </v>
      </c>
      <c r="BL22" s="21">
        <f>IFERROR(VLOOKUP(A22,'14.09.18.2 Mt Hutt SG'!A:B,2,FALSE)," ")</f>
        <v>182.89</v>
      </c>
      <c r="BN22" s="25">
        <f>IFERROR(VLOOKUP(A22,'18.0 Base List'!A:G,7,FALSE),990)</f>
        <v>169.495</v>
      </c>
      <c r="BO22" s="25">
        <f>BN22+(BN22*0.5)</f>
        <v>254.24250000000001</v>
      </c>
      <c r="BP22" t="str">
        <f>IFERROR((SMALL(BK22:BL22,1)+SMALL(BK22:BL22,2))/2," ")</f>
        <v xml:space="preserve"> </v>
      </c>
      <c r="BQ22">
        <f>IFERROR(SMALL(BK22:BL22,1)+(SMALL(BK22:BL22,1)*0.2)," ")</f>
        <v>219.46799999999999</v>
      </c>
      <c r="BS22" s="25">
        <f>MIN(BO22,BP22,BQ22)</f>
        <v>219.46799999999999</v>
      </c>
    </row>
    <row r="23" spans="1:71" x14ac:dyDescent="0.25">
      <c r="A23">
        <v>2015073407</v>
      </c>
      <c r="B23" t="s">
        <v>1436</v>
      </c>
      <c r="C23" t="s">
        <v>1437</v>
      </c>
      <c r="D23" t="s">
        <v>58</v>
      </c>
      <c r="E23" t="s">
        <v>52</v>
      </c>
      <c r="F23">
        <v>2005</v>
      </c>
      <c r="G23" t="str">
        <f>VLOOKUP(F23,'18 Age Cats'!A:B,2,FALSE)</f>
        <v>U14</v>
      </c>
      <c r="H23" t="s">
        <v>514</v>
      </c>
      <c r="J23" s="36">
        <f>AM23</f>
        <v>990</v>
      </c>
      <c r="L23" t="str">
        <f>IF(J23=AI23,"*"," ")</f>
        <v>*</v>
      </c>
      <c r="M23" s="36">
        <f>BH23</f>
        <v>990</v>
      </c>
      <c r="O23" t="str">
        <f>IF(M23=BD23,"*"," ")</f>
        <v>*</v>
      </c>
      <c r="P23" s="36">
        <f>BS23</f>
        <v>990</v>
      </c>
      <c r="R23" t="str">
        <f>IF(P23=BO23,"*"," ")</f>
        <v>*</v>
      </c>
      <c r="Z23" s="21" t="str">
        <f>IFERROR(VLOOKUP(A23,'16.09.18.1 Mt Hutt SL'!A:B,2,FALSE)," ")</f>
        <v xml:space="preserve"> </v>
      </c>
      <c r="AA23" s="21" t="str">
        <f>IFERROR(VLOOKUP(A23,'16.09.18 .2 Mt Hutt SL'!A:B,2,FALSE)," ")</f>
        <v xml:space="preserve"> </v>
      </c>
      <c r="AB23" s="21" t="str">
        <f>IFERROR(VLOOKUP(A23,'180923.1 WH SL'!C:K,9,FALSE)," ")</f>
        <v xml:space="preserve"> </v>
      </c>
      <c r="AC23" s="21" t="str">
        <f>IFERROR(VLOOKUP(A23,'180927.1 CA SL '!A:L,12,FALSE)," ")</f>
        <v xml:space="preserve"> </v>
      </c>
      <c r="AD23" s="21" t="str">
        <f>IFERROR(VLOOKUP(A23,'180927.2 CA SL'!A:L,12,FALSE)," ")</f>
        <v xml:space="preserve"> </v>
      </c>
      <c r="AE23" s="21" t="str">
        <f>IFERROR(VLOOKUP(A23,'21.10.18.2   Snowplanet SL'!C:J,8,FALSE)," ")</f>
        <v xml:space="preserve"> </v>
      </c>
      <c r="AF23" t="str">
        <f>IFERROR(VLOOKUP(A23,'21.10.18.4 Snowplanet SL'!C:J,8,FALSE)," ")</f>
        <v xml:space="preserve"> </v>
      </c>
      <c r="AH23" s="25">
        <v>990</v>
      </c>
      <c r="AI23" s="25">
        <v>990</v>
      </c>
      <c r="AJ23" t="str">
        <f>IFERROR((SMALL(T23:AF23,1)+SMALL(T23:AF23,2))/2," ")</f>
        <v xml:space="preserve"> </v>
      </c>
      <c r="AK23" t="str">
        <f>IFERROR(SMALL(T23:AF23,1)+(SMALL(T23:AF23,1)*0.2)," ")</f>
        <v xml:space="preserve"> </v>
      </c>
      <c r="AM23" s="25">
        <f>MIN(AI23,AJ23,AK23)</f>
        <v>990</v>
      </c>
      <c r="AV23" s="21" t="str">
        <f>IFERROR(VLOOKUP(A23,'15.09.18.1 Mt Hutt GS '!A:B,2,FALSE)," ")</f>
        <v xml:space="preserve"> </v>
      </c>
      <c r="AW23" s="21" t="str">
        <f>IFERROR(VLOOKUP(A23,'180922.1 WH GS'!C:K,9,FALSE)," ")</f>
        <v xml:space="preserve"> </v>
      </c>
      <c r="AX23" s="21" t="str">
        <f>IFERROR(VLOOKUP(A23,'180922.2 WH GS 2'!C:K,9,FALSE)," ")</f>
        <v xml:space="preserve"> </v>
      </c>
      <c r="AY23" s="21" t="str">
        <f>IFERROR(VLOOKUP(A23,'180928.1 CA GS'!A:L,12,FALSE)," " )</f>
        <v xml:space="preserve"> </v>
      </c>
      <c r="AZ23" s="21" t="str">
        <f>IFERROR(VLOOKUP(A23,'180928.2 CA GS'!C:I,7,FALSE)," ")</f>
        <v xml:space="preserve"> </v>
      </c>
      <c r="BA23" s="21" t="str">
        <f>IFERROR(VLOOKUP(A23,'180928.3 CA GS'!C:I,7,FALSE)," ")</f>
        <v xml:space="preserve"> </v>
      </c>
      <c r="BC23" s="25">
        <v>990</v>
      </c>
      <c r="BD23" s="25">
        <v>990</v>
      </c>
      <c r="BE23" t="str">
        <f>IFERROR((SMALL(AP23:BA23,1)+SMALL(AP23:BA23,2))/2," ")</f>
        <v xml:space="preserve"> </v>
      </c>
      <c r="BF23" t="str">
        <f>IFERROR(SMALL(AP23:BA23,1)+(SMALL(AP23:BA23,1)*0.2)," ")</f>
        <v xml:space="preserve"> </v>
      </c>
      <c r="BH23" s="25">
        <f>MIN(BD23,BE23,BF23)</f>
        <v>990</v>
      </c>
      <c r="BK23" s="21" t="str">
        <f>IFERROR(VLOOKUP(A23,'14.09.18 Mt Hutt SG'!A:C,2,FALSE)," ")</f>
        <v xml:space="preserve"> </v>
      </c>
      <c r="BL23" s="21" t="str">
        <f>IFERROR(VLOOKUP(A23,'14.09.18.2 Mt Hutt SG'!A:B,2,FALSE)," ")</f>
        <v xml:space="preserve"> </v>
      </c>
      <c r="BN23" s="25">
        <v>990</v>
      </c>
      <c r="BO23" s="25">
        <v>990</v>
      </c>
      <c r="BP23" t="str">
        <f>IFERROR((SMALL(BK23:BL23,1)+SMALL(BK23:BL23,2))/2," ")</f>
        <v xml:space="preserve"> </v>
      </c>
      <c r="BQ23" t="str">
        <f>IFERROR(SMALL(BK23:BL23,1)+(SMALL(BK23:BL23,1)*0.2)," ")</f>
        <v xml:space="preserve"> </v>
      </c>
      <c r="BS23" s="25">
        <f>MIN(BO23,BP23,BQ23)</f>
        <v>990</v>
      </c>
    </row>
    <row r="24" spans="1:71" x14ac:dyDescent="0.25">
      <c r="A24">
        <v>201307691</v>
      </c>
      <c r="B24" t="s">
        <v>417</v>
      </c>
      <c r="C24" t="s">
        <v>418</v>
      </c>
      <c r="E24" t="s">
        <v>52</v>
      </c>
      <c r="F24">
        <v>2001</v>
      </c>
      <c r="G24" t="str">
        <f>VLOOKUP(F24,'18 Age Cats'!A:B,2,FALSE)</f>
        <v>U19</v>
      </c>
      <c r="H24" t="s">
        <v>515</v>
      </c>
      <c r="J24" s="36">
        <f>AM24</f>
        <v>129.73500000000001</v>
      </c>
      <c r="K24">
        <v>20</v>
      </c>
      <c r="L24" t="str">
        <f>IF(J24=AI24,"*"," ")</f>
        <v xml:space="preserve"> </v>
      </c>
      <c r="M24" s="36">
        <f>BH24</f>
        <v>241.14749999999998</v>
      </c>
      <c r="N24">
        <v>61</v>
      </c>
      <c r="O24" t="str">
        <f>IF(M24=BD24,"*"," ")</f>
        <v>*</v>
      </c>
      <c r="P24" s="36">
        <f>BS24</f>
        <v>664.82699999999977</v>
      </c>
      <c r="Q24">
        <v>38</v>
      </c>
      <c r="R24" t="str">
        <f>IF(P24=BO24,"*"," ")</f>
        <v>*</v>
      </c>
      <c r="T24" s="21">
        <f>IFERROR(VLOOKUP(A24,'15.07.18.1 Mt Hutt SL'!C:I,7,FALSE)," ")</f>
        <v>133.22</v>
      </c>
      <c r="U24" s="21">
        <f>IFERROR(VLOOKUP(A24,'15.07.18.2 Mt Hutt SL'!C:I,7,FALSE)," ")</f>
        <v>126.25</v>
      </c>
      <c r="V24" s="21" t="str">
        <f>IFERROR(VLOOKUP(A24,'12.08.18.1 Whaka SL'!A:G,7,FALSE)," ")</f>
        <v xml:space="preserve"> </v>
      </c>
      <c r="W24" s="21" t="str">
        <f>IFERROR(VLOOKUP(A24,'12.08.18.2 Whaka SL'!A:G,7,FALSE)," ")</f>
        <v xml:space="preserve"> </v>
      </c>
      <c r="X24" s="24" t="str">
        <f>IFERROR(VLOOKUP(A24,'20.08.18.1 Coronet SL'!C:K,9,FALSE)," ")</f>
        <v xml:space="preserve"> </v>
      </c>
      <c r="Y24" s="21" t="str">
        <f>IFERROR(VLOOKUP(A24,'20.08.18.2 Coronet SL'!C:K,9,FALSE)," ")</f>
        <v xml:space="preserve"> </v>
      </c>
      <c r="Z24" s="21" t="str">
        <f>IFERROR(VLOOKUP(A24,'16.09.18.1 Mt Hutt SL'!A:B,2,FALSE)," ")</f>
        <v xml:space="preserve"> </v>
      </c>
      <c r="AA24" s="21" t="str">
        <f>IFERROR(VLOOKUP(A24,'16.09.18 .2 Mt Hutt SL'!A:B,2,FALSE)," ")</f>
        <v xml:space="preserve"> </v>
      </c>
      <c r="AB24" s="21" t="str">
        <f>IFERROR(VLOOKUP(A24,'180923.1 WH SL'!C:K,9,FALSE)," ")</f>
        <v xml:space="preserve"> </v>
      </c>
      <c r="AC24" s="21" t="str">
        <f>IFERROR(VLOOKUP(A24,'180927.1 CA SL '!A:L,12,FALSE)," ")</f>
        <v xml:space="preserve"> </v>
      </c>
      <c r="AD24" s="21" t="str">
        <f>IFERROR(VLOOKUP(A24,'180927.2 CA SL'!A:L,12,FALSE)," ")</f>
        <v xml:space="preserve"> </v>
      </c>
      <c r="AE24" s="21" t="str">
        <f>IFERROR(VLOOKUP(A24,'21.10.18.2   Snowplanet SL'!C:J,8,FALSE)," ")</f>
        <v xml:space="preserve"> </v>
      </c>
      <c r="AF24" t="str">
        <f>IFERROR(VLOOKUP(A24,'21.10.18.4 Snowplanet SL'!C:J,8,FALSE)," ")</f>
        <v xml:space="preserve"> </v>
      </c>
      <c r="AH24" s="25">
        <f>IFERROR(VLOOKUP(A24,'18.0 Base List'!A:G,5,FALSE),"990.00")</f>
        <v>137.07</v>
      </c>
      <c r="AI24" s="25">
        <f>AH24+(AH24*0.5)</f>
        <v>205.60499999999999</v>
      </c>
      <c r="AJ24">
        <f>IFERROR((SMALL(T24:AF24,1)+SMALL(T24:AF24,2))/2," ")</f>
        <v>129.73500000000001</v>
      </c>
      <c r="AK24">
        <f>IFERROR(SMALL(T24:AF24,1)+(SMALL(T24:AF24,1)*0.2)," ")</f>
        <v>151.5</v>
      </c>
      <c r="AM24" s="25">
        <f>MIN(AI24,AJ24,AK24)</f>
        <v>129.73500000000001</v>
      </c>
      <c r="AP24" s="21" t="str">
        <f>IFERROR(VLOOKUP(A24,'11.08.18.1 Whaka GS'!A:I,9,FALSE)," ")</f>
        <v xml:space="preserve"> </v>
      </c>
      <c r="AQ24" s="21" t="str">
        <f>IFERROR(VLOOKUP(A24,'11.08.18.2 Whaka GS'!A:G,7,FALSE)," ")</f>
        <v xml:space="preserve"> </v>
      </c>
      <c r="AR24" s="21" t="str">
        <f>IFERROR(VLOOKUP(A24,'18.08.18 .1 Coronet GS'!C:K,9,FALSE)," ")</f>
        <v xml:space="preserve"> </v>
      </c>
      <c r="AS24" s="21" t="str">
        <f>IFERROR(VLOOKUP(A24,'18.08.18 .2 Coronet GS'!C:K,9,FALSE)," ")</f>
        <v xml:space="preserve"> </v>
      </c>
      <c r="AT24" s="21" t="str">
        <f>IFERROR(VLOOKUP(A24,'19.08.18 .1 Coronet GS'!C:K,9,FALSE)," ")</f>
        <v xml:space="preserve"> </v>
      </c>
      <c r="AU24" s="21" t="str">
        <f>IFERROR(VLOOKUP(A24,'19.08.18 .2 Coronet GS'!C:K,9,FALSE)," ")</f>
        <v xml:space="preserve"> </v>
      </c>
      <c r="AV24" s="21" t="str">
        <f>IFERROR(VLOOKUP(A24,'15.09.18.1 Mt Hutt GS '!A:B,2,FALSE)," ")</f>
        <v xml:space="preserve"> </v>
      </c>
      <c r="AW24" s="21" t="str">
        <f>IFERROR(VLOOKUP(A24,'180922.1 WH GS'!C:K,9,FALSE)," ")</f>
        <v xml:space="preserve"> </v>
      </c>
      <c r="AX24" s="21" t="str">
        <f>IFERROR(VLOOKUP(A24,'180922.2 WH GS 2'!C:K,9,FALSE)," ")</f>
        <v xml:space="preserve"> </v>
      </c>
      <c r="AY24" s="21" t="str">
        <f>IFERROR(VLOOKUP(A24,'180928.1 CA GS'!A:L,12,FALSE)," " )</f>
        <v xml:space="preserve"> </v>
      </c>
      <c r="AZ24" s="21" t="str">
        <f>IFERROR(VLOOKUP(A24,'180928.2 CA GS'!C:I,7,FALSE)," ")</f>
        <v xml:space="preserve"> </v>
      </c>
      <c r="BA24" s="21" t="str">
        <f>IFERROR(VLOOKUP(A24,'180928.3 CA GS'!C:I,7,FALSE)," ")</f>
        <v xml:space="preserve"> </v>
      </c>
      <c r="BC24" s="25">
        <f>IFERROR(VLOOKUP(A24,'18.0 Base List'!A:F,6,FALSE),"990.00")</f>
        <v>160.76499999999999</v>
      </c>
      <c r="BD24" s="25">
        <f>BC24+(BC24*0.5)</f>
        <v>241.14749999999998</v>
      </c>
      <c r="BE24" t="str">
        <f>IFERROR((SMALL(AP24:BA24,1)+SMALL(AP24:BA24,2))/2," ")</f>
        <v xml:space="preserve"> </v>
      </c>
      <c r="BF24" t="str">
        <f>IFERROR(SMALL(AP24:BA24,1)+(SMALL(AP24:BA24,1)*0.2)," ")</f>
        <v xml:space="preserve"> </v>
      </c>
      <c r="BH24" s="25">
        <f>MIN(BD24,BE24,BF24)</f>
        <v>241.14749999999998</v>
      </c>
      <c r="BK24" s="21" t="str">
        <f>IFERROR(VLOOKUP(A24,'14.09.18 Mt Hutt SG'!A:C,2,FALSE)," ")</f>
        <v xml:space="preserve"> </v>
      </c>
      <c r="BL24" s="21" t="str">
        <f>IFERROR(VLOOKUP(A24,'14.09.18.2 Mt Hutt SG'!A:B,2,FALSE)," ")</f>
        <v xml:space="preserve"> </v>
      </c>
      <c r="BN24" s="25">
        <f>IFERROR(VLOOKUP(A24,'18.0 Base List'!A:G,7,FALSE),990)</f>
        <v>443.21799999999985</v>
      </c>
      <c r="BO24" s="25">
        <f>BN24+(BN24*0.5)</f>
        <v>664.82699999999977</v>
      </c>
      <c r="BP24" t="str">
        <f>IFERROR((SMALL(BK24:BL24,1)+SMALL(BK24:BL24,2))/2," ")</f>
        <v xml:space="preserve"> </v>
      </c>
      <c r="BQ24" t="str">
        <f>IFERROR(SMALL(BK24:BL24,1)+(SMALL(BK24:BL24,1)*0.2)," ")</f>
        <v xml:space="preserve"> </v>
      </c>
      <c r="BS24" s="25">
        <f>MIN(BO24,BP24,BQ24)</f>
        <v>664.82699999999977</v>
      </c>
    </row>
    <row r="25" spans="1:71" x14ac:dyDescent="0.25">
      <c r="A25">
        <v>201307610</v>
      </c>
      <c r="B25" t="s">
        <v>247</v>
      </c>
      <c r="C25" t="s">
        <v>166</v>
      </c>
      <c r="E25" t="s">
        <v>57</v>
      </c>
      <c r="F25">
        <v>2004</v>
      </c>
      <c r="G25" t="str">
        <f>VLOOKUP(F25,'18 Age Cats'!A:B,2,FALSE)</f>
        <v>U16</v>
      </c>
      <c r="H25" t="s">
        <v>514</v>
      </c>
      <c r="J25" s="36">
        <f>AM25</f>
        <v>259.23749999999995</v>
      </c>
      <c r="K25">
        <v>42</v>
      </c>
      <c r="L25" t="str">
        <f>IF(J25=AI25,"*"," ")</f>
        <v>*</v>
      </c>
      <c r="M25" s="36">
        <f>BH25</f>
        <v>179.6925</v>
      </c>
      <c r="N25">
        <v>34</v>
      </c>
      <c r="O25" t="str">
        <f>IF(M25=BD25,"*"," ")</f>
        <v>*</v>
      </c>
      <c r="P25" s="36">
        <f>BS25</f>
        <v>200.78250000000003</v>
      </c>
      <c r="Q25">
        <v>17</v>
      </c>
      <c r="R25" t="str">
        <f>IF(P25=BO25,"*"," ")</f>
        <v>*</v>
      </c>
      <c r="T25" s="21" t="str">
        <f>IFERROR(VLOOKUP(A25,'15.07.18.1 Mt Hutt SL'!C:I,7,FALSE)," ")</f>
        <v xml:space="preserve"> </v>
      </c>
      <c r="U25" s="21" t="str">
        <f>IFERROR(VLOOKUP(A25,'15.07.18.2 Mt Hutt SL'!C:I,7,FALSE)," ")</f>
        <v xml:space="preserve"> </v>
      </c>
      <c r="V25" s="21" t="str">
        <f>IFERROR(VLOOKUP(A25,'12.08.18.1 Whaka SL'!A:G,7,FALSE)," ")</f>
        <v xml:space="preserve"> </v>
      </c>
      <c r="W25" s="21" t="str">
        <f>IFERROR(VLOOKUP(A25,'12.08.18.2 Whaka SL'!A:G,7,FALSE)," ")</f>
        <v xml:space="preserve"> </v>
      </c>
      <c r="X25" s="24" t="str">
        <f>IFERROR(VLOOKUP(A25,'20.08.18.1 Coronet SL'!C:K,9,FALSE)," ")</f>
        <v xml:space="preserve"> </v>
      </c>
      <c r="Y25" s="21" t="str">
        <f>IFERROR(VLOOKUP(A25,'20.08.18.2 Coronet SL'!C:K,9,FALSE)," ")</f>
        <v xml:space="preserve"> </v>
      </c>
      <c r="Z25" s="21" t="str">
        <f>IFERROR(VLOOKUP(A25,'16.09.18.1 Mt Hutt SL'!A:B,2,FALSE)," ")</f>
        <v xml:space="preserve"> </v>
      </c>
      <c r="AA25" s="21" t="str">
        <f>IFERROR(VLOOKUP(A25,'16.09.18 .2 Mt Hutt SL'!A:B,2,FALSE)," ")</f>
        <v xml:space="preserve"> </v>
      </c>
      <c r="AB25" s="21" t="str">
        <f>IFERROR(VLOOKUP(A25,'180923.1 WH SL'!C:K,9,FALSE)," ")</f>
        <v xml:space="preserve"> </v>
      </c>
      <c r="AC25" s="21" t="str">
        <f>IFERROR(VLOOKUP(A25,'180927.1 CA SL '!A:L,12,FALSE)," ")</f>
        <v xml:space="preserve"> </v>
      </c>
      <c r="AD25" s="21" t="str">
        <f>IFERROR(VLOOKUP(A25,'180927.2 CA SL'!A:L,12,FALSE)," ")</f>
        <v xml:space="preserve"> </v>
      </c>
      <c r="AE25" s="21" t="str">
        <f>IFERROR(VLOOKUP(A25,'21.10.18.2   Snowplanet SL'!C:J,8,FALSE)," ")</f>
        <v xml:space="preserve"> </v>
      </c>
      <c r="AF25" t="str">
        <f>IFERROR(VLOOKUP(A25,'21.10.18.4 Snowplanet SL'!C:J,8,FALSE)," ")</f>
        <v xml:space="preserve"> </v>
      </c>
      <c r="AH25" s="25">
        <f>IFERROR(VLOOKUP(A25,'18.0 Base List'!A:G,5,FALSE),"990.00")</f>
        <v>172.82499999999999</v>
      </c>
      <c r="AI25" s="25">
        <f>AH25+(AH25*0.5)</f>
        <v>259.23749999999995</v>
      </c>
      <c r="AJ25" t="str">
        <f>IFERROR((SMALL(T25:AF25,1)+SMALL(T25:AF25,2))/2," ")</f>
        <v xml:space="preserve"> </v>
      </c>
      <c r="AK25" t="str">
        <f>IFERROR(SMALL(T25:AF25,1)+(SMALL(T25:AF25,1)*0.2)," ")</f>
        <v xml:space="preserve"> </v>
      </c>
      <c r="AM25" s="25">
        <f>MIN(AI25,AJ25,AK25)</f>
        <v>259.23749999999995</v>
      </c>
      <c r="AP25" s="21" t="str">
        <f>IFERROR(VLOOKUP(A25,'11.08.18.1 Whaka GS'!A:I,9,FALSE)," ")</f>
        <v xml:space="preserve"> </v>
      </c>
      <c r="AQ25" s="21" t="str">
        <f>IFERROR(VLOOKUP(A25,'11.08.18.2 Whaka GS'!A:G,7,FALSE)," ")</f>
        <v xml:space="preserve"> </v>
      </c>
      <c r="AR25" s="21" t="str">
        <f>IFERROR(VLOOKUP(A25,'18.08.18 .1 Coronet GS'!C:K,9,FALSE)," ")</f>
        <v xml:space="preserve"> </v>
      </c>
      <c r="AS25" s="21" t="str">
        <f>IFERROR(VLOOKUP(A25,'18.08.18 .2 Coronet GS'!C:K,9,FALSE)," ")</f>
        <v xml:space="preserve"> </v>
      </c>
      <c r="AT25" s="21">
        <f>IFERROR(VLOOKUP(A25,'19.08.18 .1 Coronet GS'!C:K,9,FALSE)," ")</f>
        <v>191.11</v>
      </c>
      <c r="AU25" s="21">
        <f>IFERROR(VLOOKUP(A25,'19.08.18 .2 Coronet GS'!C:K,9,FALSE)," ")</f>
        <v>219.19</v>
      </c>
      <c r="AV25" s="21" t="str">
        <f>IFERROR(VLOOKUP(A25,'15.09.18.1 Mt Hutt GS '!A:B,2,FALSE)," ")</f>
        <v xml:space="preserve"> </v>
      </c>
      <c r="AW25" s="21" t="str">
        <f>IFERROR(VLOOKUP(A25,'180922.1 WH GS'!C:K,9,FALSE)," ")</f>
        <v xml:space="preserve"> </v>
      </c>
      <c r="AX25" s="21" t="str">
        <f>IFERROR(VLOOKUP(A25,'180922.2 WH GS 2'!C:K,9,FALSE)," ")</f>
        <v xml:space="preserve"> </v>
      </c>
      <c r="AY25" s="21" t="str">
        <f>IFERROR(VLOOKUP(A25,'180928.1 CA GS'!A:L,12,FALSE)," " )</f>
        <v xml:space="preserve"> </v>
      </c>
      <c r="AZ25" s="21" t="str">
        <f>IFERROR(VLOOKUP(A25,'180928.2 CA GS'!C:I,7,FALSE)," ")</f>
        <v xml:space="preserve"> </v>
      </c>
      <c r="BA25" s="21" t="str">
        <f>IFERROR(VLOOKUP(A25,'180928.3 CA GS'!C:I,7,FALSE)," ")</f>
        <v xml:space="preserve"> </v>
      </c>
      <c r="BC25" s="25">
        <f>IFERROR(VLOOKUP(A25,'18.0 Base List'!A:F,6,FALSE),"990.00")</f>
        <v>119.79499999999999</v>
      </c>
      <c r="BD25" s="25">
        <f>BC25+(BC25*0.5)</f>
        <v>179.6925</v>
      </c>
      <c r="BE25">
        <f>IFERROR((SMALL(AP25:BA25,1)+SMALL(AP25:BA25,2))/2," ")</f>
        <v>205.15</v>
      </c>
      <c r="BF25">
        <f>IFERROR(SMALL(AP25:BA25,1)+(SMALL(AP25:BA25,1)*0.2)," ")</f>
        <v>229.33200000000002</v>
      </c>
      <c r="BH25" s="25">
        <f>MIN(BD25,BE25,BF25)</f>
        <v>179.6925</v>
      </c>
      <c r="BK25" s="21" t="str">
        <f>IFERROR(VLOOKUP(A25,'14.09.18 Mt Hutt SG'!A:C,2,FALSE)," ")</f>
        <v xml:space="preserve"> </v>
      </c>
      <c r="BL25" s="21" t="str">
        <f>IFERROR(VLOOKUP(A25,'14.09.18.2 Mt Hutt SG'!A:B,2,FALSE)," ")</f>
        <v xml:space="preserve"> </v>
      </c>
      <c r="BN25" s="25">
        <f>IFERROR(VLOOKUP(A25,'18.0 Base List'!A:G,7,FALSE),990)</f>
        <v>133.85500000000002</v>
      </c>
      <c r="BO25" s="25">
        <f>BN25+(BN25*0.5)</f>
        <v>200.78250000000003</v>
      </c>
      <c r="BP25" t="str">
        <f>IFERROR((SMALL(BK25:BL25,1)+SMALL(BK25:BL25,2))/2," ")</f>
        <v xml:space="preserve"> </v>
      </c>
      <c r="BQ25" t="str">
        <f>IFERROR(SMALL(BK25:BL25,1)+(SMALL(BK25:BL25,1)*0.2)," ")</f>
        <v xml:space="preserve"> </v>
      </c>
      <c r="BS25" s="25">
        <f>MIN(BO25,BP25,BQ25)</f>
        <v>200.78250000000003</v>
      </c>
    </row>
    <row r="26" spans="1:71" x14ac:dyDescent="0.25">
      <c r="A26">
        <v>2015073117</v>
      </c>
      <c r="B26" t="s">
        <v>679</v>
      </c>
      <c r="C26" t="s">
        <v>166</v>
      </c>
      <c r="E26" t="s">
        <v>57</v>
      </c>
      <c r="F26">
        <v>2006</v>
      </c>
      <c r="G26" t="str">
        <f>VLOOKUP(F26,'18 Age Cats'!A:B,2,FALSE)</f>
        <v>U14</v>
      </c>
      <c r="H26" t="s">
        <v>514</v>
      </c>
      <c r="I26" t="s">
        <v>514</v>
      </c>
      <c r="J26" s="36">
        <f>AM26</f>
        <v>279.94499999999999</v>
      </c>
      <c r="K26">
        <v>46</v>
      </c>
      <c r="L26" t="str">
        <f>IF(J26=AI26,"*"," ")</f>
        <v xml:space="preserve"> </v>
      </c>
      <c r="M26" s="36">
        <f>BH26</f>
        <v>200.905</v>
      </c>
      <c r="N26">
        <v>38</v>
      </c>
      <c r="O26" t="str">
        <f>IF(M26=BD26,"*"," ")</f>
        <v xml:space="preserve"> </v>
      </c>
      <c r="P26" s="36">
        <f>BS26</f>
        <v>271.72500000000002</v>
      </c>
      <c r="Q26">
        <v>31</v>
      </c>
      <c r="R26" t="str">
        <f>IF(P26=BO26,"*"," ")</f>
        <v xml:space="preserve"> </v>
      </c>
      <c r="T26" s="21" t="str">
        <f>IFERROR(VLOOKUP(A26,'15.07.18.1 Mt Hutt SL'!C:I,7,FALSE)," ")</f>
        <v xml:space="preserve"> </v>
      </c>
      <c r="U26" s="21" t="str">
        <f>IFERROR(VLOOKUP(A26,'15.07.18.2 Mt Hutt SL'!C:I,7,FALSE)," ")</f>
        <v xml:space="preserve"> </v>
      </c>
      <c r="V26" s="21" t="str">
        <f>IFERROR(VLOOKUP(A26,'12.08.18.1 Whaka SL'!A:G,7,FALSE)," ")</f>
        <v xml:space="preserve"> </v>
      </c>
      <c r="W26" s="21" t="str">
        <f>IFERROR(VLOOKUP(A26,'12.08.18.2 Whaka SL'!A:G,7,FALSE)," ")</f>
        <v xml:space="preserve"> </v>
      </c>
      <c r="X26" s="24"/>
      <c r="Z26" s="21" t="str">
        <f>IFERROR(VLOOKUP(A26,'16.09.18.1 Mt Hutt SL'!A:B,2,FALSE)," ")</f>
        <v xml:space="preserve"> </v>
      </c>
      <c r="AA26" s="21">
        <f>IFERROR(VLOOKUP(A26,'16.09.18 .2 Mt Hutt SL'!A:B,2,FALSE)," ")</f>
        <v>310.77</v>
      </c>
      <c r="AB26" s="21" t="str">
        <f>IFERROR(VLOOKUP(A26,'180923.1 WH SL'!C:K,9,FALSE)," ")</f>
        <v xml:space="preserve"> </v>
      </c>
      <c r="AC26" s="21" t="str">
        <f>IFERROR(VLOOKUP(A26,'180927.1 CA SL '!A:L,12,FALSE)," ")</f>
        <v xml:space="preserve"> </v>
      </c>
      <c r="AD26" s="21">
        <f>IFERROR(VLOOKUP(A26,'180927.2 CA SL'!A:L,12,FALSE)," ")</f>
        <v>249.12</v>
      </c>
      <c r="AE26" s="21" t="str">
        <f>IFERROR(VLOOKUP(A26,'21.10.18.2   Snowplanet SL'!C:J,8,FALSE)," ")</f>
        <v xml:space="preserve"> </v>
      </c>
      <c r="AF26" t="str">
        <f>IFERROR(VLOOKUP(A26,'21.10.18.4 Snowplanet SL'!C:J,8,FALSE)," ")</f>
        <v xml:space="preserve"> </v>
      </c>
      <c r="AH26" s="25">
        <v>990</v>
      </c>
      <c r="AI26" s="25">
        <v>990</v>
      </c>
      <c r="AJ26">
        <f>IFERROR((SMALL(T26:AF26,1)+SMALL(T26:AF26,2))/2," ")</f>
        <v>279.94499999999999</v>
      </c>
      <c r="AK26">
        <f>IFERROR(SMALL(T26:AF26,1)+(SMALL(T26:AF26,1)*0.2)," ")</f>
        <v>298.94400000000002</v>
      </c>
      <c r="AM26" s="25">
        <f>MIN(AI26,AJ26,AK26)</f>
        <v>279.94499999999999</v>
      </c>
      <c r="AP26" s="21" t="str">
        <f>IFERROR(VLOOKUP(A26,'11.08.18.1 Whaka GS'!A:I,9,FALSE)," ")</f>
        <v xml:space="preserve"> </v>
      </c>
      <c r="AQ26" s="21" t="str">
        <f>IFERROR(VLOOKUP(A26,'11.08.18.2 Whaka GS'!A:G,7,FALSE)," ")</f>
        <v xml:space="preserve"> </v>
      </c>
      <c r="AR26" s="21">
        <f>IFERROR(VLOOKUP(A26,'18.08.18 .1 Coronet GS'!C:K,9,FALSE)," ")</f>
        <v>269.47000000000003</v>
      </c>
      <c r="AS26" s="21">
        <f>IFERROR(VLOOKUP(A26,'18.08.18 .2 Coronet GS'!C:K,9,FALSE)," ")</f>
        <v>261.07</v>
      </c>
      <c r="AT26" s="21">
        <f>IFERROR(VLOOKUP(A26,'19.08.18 .1 Coronet GS'!C:K,9,FALSE)," ")</f>
        <v>266.44</v>
      </c>
      <c r="AU26" s="21">
        <f>IFERROR(VLOOKUP(A26,'19.08.18 .2 Coronet GS'!C:K,9,FALSE)," ")</f>
        <v>295.95999999999998</v>
      </c>
      <c r="AV26" s="21">
        <f>IFERROR(VLOOKUP(A26,'15.09.18.1 Mt Hutt GS '!A:B,2,FALSE)," ")</f>
        <v>248.66</v>
      </c>
      <c r="AW26" s="21" t="str">
        <f>IFERROR(VLOOKUP(A26,'180922.1 WH GS'!C:K,9,FALSE)," ")</f>
        <v xml:space="preserve"> </v>
      </c>
      <c r="AX26" s="21" t="str">
        <f>IFERROR(VLOOKUP(A26,'180922.2 WH GS 2'!C:K,9,FALSE)," ")</f>
        <v xml:space="preserve"> </v>
      </c>
      <c r="AY26" s="21">
        <f>IFERROR(VLOOKUP(A26,'180928.1 CA GS'!A:L,12,FALSE)," " )</f>
        <v>195.31</v>
      </c>
      <c r="AZ26" s="21">
        <f>IFERROR(VLOOKUP(A26,'180928.2 CA GS'!C:I,7,FALSE)," ")</f>
        <v>206.5</v>
      </c>
      <c r="BA26" s="21">
        <f>IFERROR(VLOOKUP(A26,'180928.3 CA GS'!C:I,7,FALSE)," ")</f>
        <v>238</v>
      </c>
      <c r="BC26" s="25">
        <v>990</v>
      </c>
      <c r="BD26" s="25">
        <v>990</v>
      </c>
      <c r="BE26">
        <f>IFERROR((SMALL(AP26:BA26,1)+SMALL(AP26:BA26,2))/2," ")</f>
        <v>200.905</v>
      </c>
      <c r="BF26">
        <f>IFERROR(SMALL(AP26:BA26,1)+(SMALL(AP26:BA26,1)*0.2)," ")</f>
        <v>234.37200000000001</v>
      </c>
      <c r="BH26" s="25">
        <f>MIN(BD26,BE26,BF26)</f>
        <v>200.905</v>
      </c>
      <c r="BK26" s="21">
        <f>IFERROR(VLOOKUP(A26,'14.09.18 Mt Hutt SG'!A:C,2,FALSE)," ")</f>
        <v>250.03</v>
      </c>
      <c r="BL26" s="21">
        <f>IFERROR(VLOOKUP(A26,'14.09.18.2 Mt Hutt SG'!A:B,2,FALSE)," ")</f>
        <v>293.42</v>
      </c>
      <c r="BN26" s="25">
        <v>990</v>
      </c>
      <c r="BO26" s="25">
        <v>990</v>
      </c>
      <c r="BP26">
        <f>IFERROR((SMALL(BK26:BL26,1)+SMALL(BK26:BL26,2))/2," ")</f>
        <v>271.72500000000002</v>
      </c>
      <c r="BQ26">
        <f>IFERROR(SMALL(BK26:BL26,1)+(SMALL(BK26:BL26,1)*0.2)," ")</f>
        <v>300.036</v>
      </c>
      <c r="BS26" s="25">
        <f>MIN(BO26,BP26,BQ26)</f>
        <v>271.72500000000002</v>
      </c>
    </row>
    <row r="27" spans="1:71" x14ac:dyDescent="0.25">
      <c r="A27">
        <v>2017053980</v>
      </c>
      <c r="B27" t="s">
        <v>200</v>
      </c>
      <c r="C27" t="s">
        <v>673</v>
      </c>
      <c r="D27" t="s">
        <v>58</v>
      </c>
      <c r="E27" t="s">
        <v>57</v>
      </c>
      <c r="F27">
        <v>2006</v>
      </c>
      <c r="G27" t="str">
        <f>VLOOKUP(F27,'18 Age Cats'!A:B,2,FALSE)</f>
        <v>U14</v>
      </c>
      <c r="J27" s="36">
        <f>AM27</f>
        <v>345.12</v>
      </c>
      <c r="K27">
        <v>62</v>
      </c>
      <c r="L27" t="str">
        <f>IF(J27=AI27,"*"," ")</f>
        <v xml:space="preserve"> </v>
      </c>
      <c r="M27" s="36">
        <f>BH27</f>
        <v>990</v>
      </c>
      <c r="O27" t="str">
        <f>IF(M27=BD27,"*"," ")</f>
        <v>*</v>
      </c>
      <c r="P27" s="36">
        <f>BS27</f>
        <v>990</v>
      </c>
      <c r="R27" t="str">
        <f>IF(P27=BO27,"*"," ")</f>
        <v>*</v>
      </c>
      <c r="T27" s="21" t="str">
        <f>IFERROR(VLOOKUP(A27,'15.07.18.1 Mt Hutt SL'!C:I,7,FALSE)," ")</f>
        <v xml:space="preserve"> </v>
      </c>
      <c r="U27" s="21" t="str">
        <f>IFERROR(VLOOKUP(A27,'15.07.18.2 Mt Hutt SL'!C:I,7,FALSE)," ")</f>
        <v xml:space="preserve"> </v>
      </c>
      <c r="V27" s="21">
        <f>IFERROR(VLOOKUP(A27,'12.08.18.1 Whaka SL'!A:G,7,FALSE)," ")</f>
        <v>375.53</v>
      </c>
      <c r="W27" s="21">
        <f>IFERROR(VLOOKUP(A27,'12.08.18.2 Whaka SL'!A:G,7,FALSE)," ")</f>
        <v>314.70999999999998</v>
      </c>
      <c r="X27" s="24" t="str">
        <f>IFERROR(VLOOKUP(A27,'20.08.18.1 Coronet SL'!C:K,9,FALSE)," ")</f>
        <v xml:space="preserve"> </v>
      </c>
      <c r="Y27" s="21" t="str">
        <f>IFERROR(VLOOKUP(A27,'20.08.18.2 Coronet SL'!C:K,9,FALSE)," ")</f>
        <v xml:space="preserve"> </v>
      </c>
      <c r="Z27" s="21" t="str">
        <f>IFERROR(VLOOKUP(A27,'16.09.18.1 Mt Hutt SL'!A:B,2,FALSE)," ")</f>
        <v xml:space="preserve"> </v>
      </c>
      <c r="AA27" s="21" t="str">
        <f>IFERROR(VLOOKUP(A27,'16.09.18 .2 Mt Hutt SL'!A:B,2,FALSE)," ")</f>
        <v xml:space="preserve"> </v>
      </c>
      <c r="AB27" s="21" t="str">
        <f>IFERROR(VLOOKUP(A27,'180923.1 WH SL'!C:K,9,FALSE)," ")</f>
        <v xml:space="preserve"> </v>
      </c>
      <c r="AC27" s="21" t="str">
        <f>IFERROR(VLOOKUP(A27,'180927.1 CA SL '!A:L,12,FALSE)," ")</f>
        <v xml:space="preserve"> </v>
      </c>
      <c r="AD27" s="21" t="str">
        <f>IFERROR(VLOOKUP(A27,'180927.2 CA SL'!A:L,12,FALSE)," ")</f>
        <v xml:space="preserve"> </v>
      </c>
      <c r="AE27" s="21" t="str">
        <f>IFERROR(VLOOKUP(A27,'21.10.18.2   Snowplanet SL'!C:J,8,FALSE)," ")</f>
        <v xml:space="preserve"> </v>
      </c>
      <c r="AF27" t="str">
        <f>IFERROR(VLOOKUP(A27,'21.10.18.4 Snowplanet SL'!C:J,8,FALSE)," ")</f>
        <v xml:space="preserve"> </v>
      </c>
      <c r="AH27" s="25">
        <v>990</v>
      </c>
      <c r="AI27" s="25">
        <v>990</v>
      </c>
      <c r="AJ27">
        <f>IFERROR((SMALL(T27:AF27,1)+SMALL(T27:AF27,2))/2," ")</f>
        <v>345.12</v>
      </c>
      <c r="AK27">
        <f>IFERROR(SMALL(T27:AF27,1)+(SMALL(T27:AF27,1)*0.2)," ")</f>
        <v>377.65199999999999</v>
      </c>
      <c r="AM27" s="25">
        <f>MIN(AI27,AJ27,AK27)</f>
        <v>345.12</v>
      </c>
      <c r="AP27" s="21" t="str">
        <f>IFERROR(VLOOKUP(A27,'11.08.18.1 Whaka GS'!A:I,9,FALSE)," ")</f>
        <v xml:space="preserve"> </v>
      </c>
      <c r="AQ27" s="21" t="str">
        <f>IFERROR(VLOOKUP(A27,'11.08.18.2 Whaka GS'!A:G,7,FALSE)," ")</f>
        <v xml:space="preserve"> </v>
      </c>
      <c r="AR27" s="21" t="str">
        <f>IFERROR(VLOOKUP(A27,'18.08.18 .1 Coronet GS'!C:K,9,FALSE)," ")</f>
        <v xml:space="preserve"> </v>
      </c>
      <c r="AS27" s="21" t="str">
        <f>IFERROR(VLOOKUP(A27,'18.08.18 .2 Coronet GS'!C:K,9,FALSE)," ")</f>
        <v xml:space="preserve"> </v>
      </c>
      <c r="AT27" s="21" t="str">
        <f>IFERROR(VLOOKUP(A27,'19.08.18 .1 Coronet GS'!C:K,9,FALSE)," ")</f>
        <v xml:space="preserve"> </v>
      </c>
      <c r="AU27" s="21" t="str">
        <f>IFERROR(VLOOKUP(A27,'19.08.18 .2 Coronet GS'!C:K,9,FALSE)," ")</f>
        <v xml:space="preserve"> </v>
      </c>
      <c r="AV27" s="21" t="str">
        <f>IFERROR(VLOOKUP(A27,'15.09.18.1 Mt Hutt GS '!A:B,2,FALSE)," ")</f>
        <v xml:space="preserve"> </v>
      </c>
      <c r="AW27" s="21" t="str">
        <f>IFERROR(VLOOKUP(A27,'180922.1 WH GS'!C:K,9,FALSE)," ")</f>
        <v xml:space="preserve"> </v>
      </c>
      <c r="AX27" s="21" t="str">
        <f>IFERROR(VLOOKUP(A27,'180922.2 WH GS 2'!C:K,9,FALSE)," ")</f>
        <v xml:space="preserve"> </v>
      </c>
      <c r="AY27" s="21" t="str">
        <f>IFERROR(VLOOKUP(A27,'180928.1 CA GS'!A:L,12,FALSE)," " )</f>
        <v xml:space="preserve"> </v>
      </c>
      <c r="AZ27" s="21" t="str">
        <f>IFERROR(VLOOKUP(A27,'180928.2 CA GS'!C:I,7,FALSE)," ")</f>
        <v xml:space="preserve"> </v>
      </c>
      <c r="BA27" s="21" t="str">
        <f>IFERROR(VLOOKUP(A27,'180928.3 CA GS'!C:I,7,FALSE)," ")</f>
        <v xml:space="preserve"> </v>
      </c>
      <c r="BC27" s="25">
        <v>990</v>
      </c>
      <c r="BD27" s="25">
        <v>990</v>
      </c>
      <c r="BE27" t="str">
        <f>IFERROR((SMALL(AP27:BA27,1)+SMALL(AP27:BA27,2))/2," ")</f>
        <v xml:space="preserve"> </v>
      </c>
      <c r="BF27" t="str">
        <f>IFERROR(SMALL(AP27:BA27,1)+(SMALL(AP27:BA27,1)*0.2)," ")</f>
        <v xml:space="preserve"> </v>
      </c>
      <c r="BH27" s="25">
        <f>MIN(BD27,BE27,BF27)</f>
        <v>990</v>
      </c>
      <c r="BK27" s="21" t="str">
        <f>IFERROR(VLOOKUP(A27,'14.09.18 Mt Hutt SG'!A:C,2,FALSE)," ")</f>
        <v xml:space="preserve"> </v>
      </c>
      <c r="BL27" s="21" t="str">
        <f>IFERROR(VLOOKUP(A27,'14.09.18.2 Mt Hutt SG'!A:B,2,FALSE)," ")</f>
        <v xml:space="preserve"> </v>
      </c>
      <c r="BN27" s="25">
        <v>990</v>
      </c>
      <c r="BO27" s="25">
        <v>990</v>
      </c>
      <c r="BP27" t="str">
        <f>IFERROR((SMALL(BK27:BL27,1)+SMALL(BK27:BL27,2))/2," ")</f>
        <v xml:space="preserve"> </v>
      </c>
      <c r="BQ27" t="str">
        <f>IFERROR(SMALL(BK27:BL27,1)+(SMALL(BK27:BL27,1)*0.2)," ")</f>
        <v xml:space="preserve"> </v>
      </c>
      <c r="BS27" s="25">
        <f>MIN(BO27,BP27,BQ27)</f>
        <v>990</v>
      </c>
    </row>
    <row r="28" spans="1:71" x14ac:dyDescent="0.25">
      <c r="A28">
        <v>2016023834</v>
      </c>
      <c r="B28" t="s">
        <v>65</v>
      </c>
      <c r="C28" t="s">
        <v>224</v>
      </c>
      <c r="E28" t="s">
        <v>52</v>
      </c>
      <c r="F28">
        <v>2004</v>
      </c>
      <c r="G28" t="str">
        <f>VLOOKUP(F28,'18 Age Cats'!A:B,2,FALSE)</f>
        <v>U16</v>
      </c>
      <c r="H28" t="s">
        <v>598</v>
      </c>
      <c r="J28" s="36">
        <f>AM28</f>
        <v>224.6</v>
      </c>
      <c r="K28">
        <v>48</v>
      </c>
      <c r="L28" t="str">
        <f>IF(J28=AI28,"*"," ")</f>
        <v xml:space="preserve"> </v>
      </c>
      <c r="M28" s="36">
        <f>BH28</f>
        <v>236.08499999999998</v>
      </c>
      <c r="N28">
        <v>59</v>
      </c>
      <c r="O28" t="str">
        <f>IF(M28=BD28,"*"," ")</f>
        <v xml:space="preserve"> </v>
      </c>
      <c r="P28" s="36">
        <f>BS28</f>
        <v>990</v>
      </c>
      <c r="R28" t="str">
        <f>IF(P28=BO28,"*"," ")</f>
        <v>*</v>
      </c>
      <c r="T28" s="21" t="str">
        <f>IFERROR(VLOOKUP(A28,'15.07.18.1 Mt Hutt SL'!C:I,7,FALSE)," ")</f>
        <v xml:space="preserve"> </v>
      </c>
      <c r="U28" s="21" t="str">
        <f>IFERROR(VLOOKUP(A28,'15.07.18.2 Mt Hutt SL'!C:I,7,FALSE)," ")</f>
        <v xml:space="preserve"> </v>
      </c>
      <c r="V28" s="21">
        <f>IFERROR(VLOOKUP(A28,'12.08.18.1 Whaka SL'!A:G,7,FALSE)," ")</f>
        <v>287.5</v>
      </c>
      <c r="W28" s="21">
        <f>IFERROR(VLOOKUP(A28,'12.08.18.2 Whaka SL'!A:G,7,FALSE)," ")</f>
        <v>282.98</v>
      </c>
      <c r="X28" s="24" t="str">
        <f>IFERROR(VLOOKUP(A28,'20.08.18.1 Coronet SL'!C:K,9,FALSE)," ")</f>
        <v xml:space="preserve"> </v>
      </c>
      <c r="Y28" s="21" t="str">
        <f>IFERROR(VLOOKUP(A28,'20.08.18.2 Coronet SL'!C:K,9,FALSE)," ")</f>
        <v xml:space="preserve"> </v>
      </c>
      <c r="Z28" s="21" t="str">
        <f>IFERROR(VLOOKUP(A28,'16.09.18.1 Mt Hutt SL'!A:B,2,FALSE)," ")</f>
        <v xml:space="preserve"> </v>
      </c>
      <c r="AA28" s="21" t="str">
        <f>IFERROR(VLOOKUP(A28,'16.09.18 .2 Mt Hutt SL'!A:B,2,FALSE)," ")</f>
        <v xml:space="preserve"> </v>
      </c>
      <c r="AB28" s="21">
        <f>IFERROR(VLOOKUP(A28,'180923.1 WH SL'!C:K,9,FALSE)," ")</f>
        <v>285.8</v>
      </c>
      <c r="AC28" s="21" t="str">
        <f>IFERROR(VLOOKUP(A28,'180927.1 CA SL '!A:L,12,FALSE)," ")</f>
        <v xml:space="preserve"> </v>
      </c>
      <c r="AD28" s="21" t="str">
        <f>IFERROR(VLOOKUP(A28,'180927.2 CA SL'!A:L,12,FALSE)," ")</f>
        <v xml:space="preserve"> </v>
      </c>
      <c r="AE28" s="21">
        <f>IFERROR(VLOOKUP(A28,'21.10.18.2   Snowplanet SL'!C:J,8,FALSE)," ")</f>
        <v>223.79</v>
      </c>
      <c r="AF28">
        <f>IFERROR(VLOOKUP(A28,'21.10.18.4 Snowplanet SL'!C:J,8,FALSE)," ")</f>
        <v>225.41</v>
      </c>
      <c r="AH28" s="25">
        <f>IFERROR(VLOOKUP(A28,'18.0 Base List'!A:G,5,FALSE),"990.00")</f>
        <v>223.57300000000004</v>
      </c>
      <c r="AI28" s="25">
        <f>AH28+(AH28*0.5)</f>
        <v>335.35950000000003</v>
      </c>
      <c r="AJ28">
        <f>IFERROR((SMALL(T28:AF28,1)+SMALL(T28:AF28,2))/2," ")</f>
        <v>224.6</v>
      </c>
      <c r="AK28">
        <f>IFERROR(SMALL(T28:AF28,1)+(SMALL(T28:AF28,1)*0.2)," ")</f>
        <v>268.548</v>
      </c>
      <c r="AM28" s="25">
        <f>MIN(AI28,AJ28,AK28)</f>
        <v>224.6</v>
      </c>
      <c r="AP28" s="21" t="str">
        <f>IFERROR(VLOOKUP(A28,'11.08.18.1 Whaka GS'!A:I,9,FALSE)," ")</f>
        <v xml:space="preserve"> </v>
      </c>
      <c r="AQ28" s="21" t="str">
        <f>IFERROR(VLOOKUP(A28,'11.08.18.2 Whaka GS'!A:G,7,FALSE)," ")</f>
        <v xml:space="preserve"> </v>
      </c>
      <c r="AR28" s="21" t="str">
        <f>IFERROR(VLOOKUP(A28,'18.08.18 .1 Coronet GS'!C:K,9,FALSE)," ")</f>
        <v xml:space="preserve"> </v>
      </c>
      <c r="AS28" s="21" t="str">
        <f>IFERROR(VLOOKUP(A28,'18.08.18 .2 Coronet GS'!C:K,9,FALSE)," ")</f>
        <v xml:space="preserve"> </v>
      </c>
      <c r="AT28" s="21" t="str">
        <f>IFERROR(VLOOKUP(A28,'19.08.18 .1 Coronet GS'!C:K,9,FALSE)," ")</f>
        <v xml:space="preserve"> </v>
      </c>
      <c r="AU28" s="21" t="str">
        <f>IFERROR(VLOOKUP(A28,'19.08.18 .2 Coronet GS'!C:K,9,FALSE)," ")</f>
        <v xml:space="preserve"> </v>
      </c>
      <c r="AV28" s="21" t="str">
        <f>IFERROR(VLOOKUP(A28,'15.09.18.1 Mt Hutt GS '!A:B,2,FALSE)," ")</f>
        <v xml:space="preserve"> </v>
      </c>
      <c r="AW28" s="21">
        <f>IFERROR(VLOOKUP(A28,'180922.1 WH GS'!C:K,9,FALSE)," ")</f>
        <v>216.08</v>
      </c>
      <c r="AX28" s="21">
        <f>IFERROR(VLOOKUP(A28,'180922.2 WH GS 2'!C:K,9,FALSE)," ")</f>
        <v>256.08999999999997</v>
      </c>
      <c r="AY28" s="21" t="str">
        <f>IFERROR(VLOOKUP(A28,'180928.1 CA GS'!A:L,12,FALSE)," " )</f>
        <v xml:space="preserve"> </v>
      </c>
      <c r="AZ28" s="21" t="str">
        <f>IFERROR(VLOOKUP(A28,'180928.2 CA GS'!C:I,7,FALSE)," ")</f>
        <v xml:space="preserve"> </v>
      </c>
      <c r="BA28" s="21" t="str">
        <f>IFERROR(VLOOKUP(A28,'180928.3 CA GS'!C:I,7,FALSE)," ")</f>
        <v xml:space="preserve"> </v>
      </c>
      <c r="BC28" s="25">
        <f>IFERROR(VLOOKUP(A28,'18.0 Base List'!A:F,6,FALSE),"990.00")</f>
        <v>400.21699999999998</v>
      </c>
      <c r="BD28" s="25">
        <f>BC28+(BC28*0.5)</f>
        <v>600.32549999999992</v>
      </c>
      <c r="BE28">
        <f>IFERROR((SMALL(AP28:BA28,1)+SMALL(AP28:BA28,2))/2," ")</f>
        <v>236.08499999999998</v>
      </c>
      <c r="BF28">
        <f>IFERROR(SMALL(AP28:BA28,1)+(SMALL(AP28:BA28,1)*0.2)," ")</f>
        <v>259.29600000000005</v>
      </c>
      <c r="BH28" s="25">
        <f>MIN(BD28,BE28,BF28)</f>
        <v>236.08499999999998</v>
      </c>
      <c r="BK28" s="21" t="str">
        <f>IFERROR(VLOOKUP(A28,'14.09.18 Mt Hutt SG'!A:C,2,FALSE)," ")</f>
        <v xml:space="preserve"> </v>
      </c>
      <c r="BL28" s="21" t="str">
        <f>IFERROR(VLOOKUP(A28,'14.09.18.2 Mt Hutt SG'!A:B,2,FALSE)," ")</f>
        <v xml:space="preserve"> </v>
      </c>
      <c r="BN28" s="25">
        <v>990</v>
      </c>
      <c r="BO28" s="25">
        <v>990</v>
      </c>
      <c r="BP28" t="str">
        <f>IFERROR((SMALL(BK28:BL28,1)+SMALL(BK28:BL28,2))/2," ")</f>
        <v xml:space="preserve"> </v>
      </c>
      <c r="BQ28" t="str">
        <f>IFERROR(SMALL(BK28:BL28,1)+(SMALL(BK28:BL28,1)*0.2)," ")</f>
        <v xml:space="preserve"> </v>
      </c>
      <c r="BS28" s="25">
        <f>MIN(BO28,BP28,BQ28)</f>
        <v>990</v>
      </c>
    </row>
    <row r="29" spans="1:71" x14ac:dyDescent="0.25">
      <c r="A29">
        <v>2017061806</v>
      </c>
      <c r="B29" t="s">
        <v>516</v>
      </c>
      <c r="C29" t="s">
        <v>224</v>
      </c>
      <c r="D29" t="s">
        <v>58</v>
      </c>
      <c r="E29" t="s">
        <v>52</v>
      </c>
      <c r="F29">
        <v>2006</v>
      </c>
      <c r="G29" t="str">
        <f>VLOOKUP(F29,'18 Age Cats'!A:B,2,FALSE)</f>
        <v>U14</v>
      </c>
      <c r="H29" t="s">
        <v>598</v>
      </c>
      <c r="I29" t="s">
        <v>598</v>
      </c>
      <c r="J29" s="36">
        <f>AM29</f>
        <v>317.11</v>
      </c>
      <c r="K29">
        <v>64</v>
      </c>
      <c r="L29" t="str">
        <f>IF(J29=AI29,"*"," ")</f>
        <v xml:space="preserve"> </v>
      </c>
      <c r="M29" s="36">
        <f>BH29</f>
        <v>401.57</v>
      </c>
      <c r="N29">
        <v>76</v>
      </c>
      <c r="O29" t="str">
        <f>IF(M29=BD29,"*"," ")</f>
        <v xml:space="preserve"> </v>
      </c>
      <c r="P29" s="36">
        <f>BS29</f>
        <v>990</v>
      </c>
      <c r="R29" t="str">
        <f>IF(P29=BO29,"*"," ")</f>
        <v>*</v>
      </c>
      <c r="T29" s="21">
        <f>IFERROR(VLOOKUP(A29,'15.07.18.1 Mt Hutt SL'!C:I,7,FALSE)," ")</f>
        <v>438.8</v>
      </c>
      <c r="U29" s="21" t="str">
        <f>IFERROR(VLOOKUP(A29,'15.07.18.2 Mt Hutt SL'!C:I,7,FALSE)," ")</f>
        <v xml:space="preserve"> </v>
      </c>
      <c r="V29" s="21">
        <f>IFERROR(VLOOKUP(A29,'12.08.18.1 Whaka SL'!A:G,7,FALSE)," ")</f>
        <v>297.82</v>
      </c>
      <c r="W29" s="21" t="str">
        <f>IFERROR(VLOOKUP(A29,'12.08.18.2 Whaka SL'!A:G,7,FALSE)," ")</f>
        <v xml:space="preserve"> </v>
      </c>
      <c r="X29" s="24" t="str">
        <f>IFERROR(VLOOKUP(A29,'20.08.18.1 Coronet SL'!C:K,9,FALSE)," ")</f>
        <v xml:space="preserve"> </v>
      </c>
      <c r="Y29" s="21" t="str">
        <f>IFERROR(VLOOKUP(A29,'20.08.18.2 Coronet SL'!C:K,9,FALSE)," ")</f>
        <v xml:space="preserve"> </v>
      </c>
      <c r="Z29" s="21" t="str">
        <f>IFERROR(VLOOKUP(A29,'16.09.18.1 Mt Hutt SL'!A:B,2,FALSE)," ")</f>
        <v xml:space="preserve"> </v>
      </c>
      <c r="AA29" s="21" t="str">
        <f>IFERROR(VLOOKUP(A29,'16.09.18 .2 Mt Hutt SL'!A:B,2,FALSE)," ")</f>
        <v xml:space="preserve"> </v>
      </c>
      <c r="AB29" s="21">
        <f>IFERROR(VLOOKUP(A29,'180923.1 WH SL'!C:K,9,FALSE)," ")</f>
        <v>336.4</v>
      </c>
      <c r="AC29" s="21" t="str">
        <f>IFERROR(VLOOKUP(A29,'180927.1 CA SL '!A:L,12,FALSE)," ")</f>
        <v xml:space="preserve"> </v>
      </c>
      <c r="AD29" s="21" t="str">
        <f>IFERROR(VLOOKUP(A29,'180927.2 CA SL'!A:L,12,FALSE)," ")</f>
        <v xml:space="preserve"> </v>
      </c>
      <c r="AE29" s="21">
        <f>IFERROR(VLOOKUP(A29,'21.10.18.2   Snowplanet SL'!C:J,8,FALSE)," ")</f>
        <v>347.15</v>
      </c>
      <c r="AF29" t="str">
        <f>IFERROR(VLOOKUP(A29,'21.10.18.4 Snowplanet SL'!C:J,8,FALSE)," ")</f>
        <v xml:space="preserve"> </v>
      </c>
      <c r="AH29" s="25">
        <v>990</v>
      </c>
      <c r="AI29" s="25">
        <v>990</v>
      </c>
      <c r="AJ29">
        <f>IFERROR((SMALL(T29:AF29,1)+SMALL(T29:AF29,2))/2," ")</f>
        <v>317.11</v>
      </c>
      <c r="AK29">
        <f>IFERROR(SMALL(T29:AF29,1)+(SMALL(T29:AF29,1)*0.2)," ")</f>
        <v>357.38400000000001</v>
      </c>
      <c r="AM29" s="25">
        <f>MIN(AI29,AJ29,AK29)</f>
        <v>317.11</v>
      </c>
      <c r="AP29" s="21" t="str">
        <f>IFERROR(VLOOKUP(A29,'11.08.18.1 Whaka GS'!A:I,9,FALSE)," ")</f>
        <v xml:space="preserve"> </v>
      </c>
      <c r="AQ29" s="21" t="str">
        <f>IFERROR(VLOOKUP(A29,'11.08.18.2 Whaka GS'!A:G,7,FALSE)," ")</f>
        <v xml:space="preserve"> </v>
      </c>
      <c r="AR29" s="21" t="str">
        <f>IFERROR(VLOOKUP(A29,'18.08.18 .1 Coronet GS'!C:K,9,FALSE)," ")</f>
        <v xml:space="preserve"> </v>
      </c>
      <c r="AS29" s="21" t="str">
        <f>IFERROR(VLOOKUP(A29,'18.08.18 .2 Coronet GS'!C:K,9,FALSE)," ")</f>
        <v xml:space="preserve"> </v>
      </c>
      <c r="AT29" s="21" t="str">
        <f>IFERROR(VLOOKUP(A29,'19.08.18 .1 Coronet GS'!C:K,9,FALSE)," ")</f>
        <v xml:space="preserve"> </v>
      </c>
      <c r="AU29" s="21" t="str">
        <f>IFERROR(VLOOKUP(A29,'19.08.18 .2 Coronet GS'!C:K,9,FALSE)," ")</f>
        <v xml:space="preserve"> </v>
      </c>
      <c r="AV29" s="21" t="str">
        <f>IFERROR(VLOOKUP(A29,'15.09.18.1 Mt Hutt GS '!A:B,2,FALSE)," ")</f>
        <v xml:space="preserve"> </v>
      </c>
      <c r="AW29" s="21">
        <f>IFERROR(VLOOKUP(A29,'180922.1 WH GS'!C:K,9,FALSE)," ")</f>
        <v>390.59</v>
      </c>
      <c r="AX29" s="21">
        <f>IFERROR(VLOOKUP(A29,'180922.2 WH GS 2'!C:K,9,FALSE)," ")</f>
        <v>412.55</v>
      </c>
      <c r="AY29" s="21" t="str">
        <f>IFERROR(VLOOKUP(A29,'180928.1 CA GS'!A:L,12,FALSE)," " )</f>
        <v xml:space="preserve"> </v>
      </c>
      <c r="AZ29" s="21" t="str">
        <f>IFERROR(VLOOKUP(A29,'180928.2 CA GS'!C:I,7,FALSE)," ")</f>
        <v xml:space="preserve"> </v>
      </c>
      <c r="BA29" s="21" t="str">
        <f>IFERROR(VLOOKUP(A29,'180928.3 CA GS'!C:I,7,FALSE)," ")</f>
        <v xml:space="preserve"> </v>
      </c>
      <c r="BC29" s="25">
        <v>990</v>
      </c>
      <c r="BD29" s="25">
        <v>990</v>
      </c>
      <c r="BE29">
        <f>IFERROR((SMALL(AP29:BA29,1)+SMALL(AP29:BA29,2))/2," ")</f>
        <v>401.57</v>
      </c>
      <c r="BF29">
        <f>IFERROR(SMALL(AP29:BA29,1)+(SMALL(AP29:BA29,1)*0.2)," ")</f>
        <v>468.70799999999997</v>
      </c>
      <c r="BH29" s="25">
        <f>MIN(BD29,BE29,BF29)</f>
        <v>401.57</v>
      </c>
      <c r="BK29" s="21" t="str">
        <f>IFERROR(VLOOKUP(A29,'14.09.18 Mt Hutt SG'!A:C,2,FALSE)," ")</f>
        <v xml:space="preserve"> </v>
      </c>
      <c r="BL29" s="21" t="str">
        <f>IFERROR(VLOOKUP(A29,'14.09.18.2 Mt Hutt SG'!A:B,2,FALSE)," ")</f>
        <v xml:space="preserve"> </v>
      </c>
      <c r="BN29" s="25">
        <v>990</v>
      </c>
      <c r="BO29" s="25">
        <v>990</v>
      </c>
      <c r="BP29" t="str">
        <f>IFERROR((SMALL(BK29:BL29,1)+SMALL(BK29:BL29,2))/2," ")</f>
        <v xml:space="preserve"> </v>
      </c>
      <c r="BQ29" t="str">
        <f>IFERROR(SMALL(BK29:BL29,1)+(SMALL(BK29:BL29,1)*0.2)," ")</f>
        <v xml:space="preserve"> </v>
      </c>
      <c r="BS29" s="25">
        <f>MIN(BO29,BP29,BQ29)</f>
        <v>990</v>
      </c>
    </row>
    <row r="30" spans="1:71" x14ac:dyDescent="0.25">
      <c r="A30">
        <v>2018060299</v>
      </c>
      <c r="B30" t="s">
        <v>112</v>
      </c>
      <c r="C30" t="s">
        <v>517</v>
      </c>
      <c r="D30" t="s">
        <v>58</v>
      </c>
      <c r="E30" t="s">
        <v>57</v>
      </c>
      <c r="F30">
        <v>2005</v>
      </c>
      <c r="G30" t="str">
        <f>VLOOKUP(F30,'18 Age Cats'!A:B,2,FALSE)</f>
        <v>U14</v>
      </c>
      <c r="H30" t="s">
        <v>598</v>
      </c>
      <c r="I30" t="s">
        <v>606</v>
      </c>
      <c r="J30" s="36">
        <f>AM30</f>
        <v>990</v>
      </c>
      <c r="L30" t="str">
        <f>IF(J30=AI30,"*"," ")</f>
        <v>*</v>
      </c>
      <c r="M30" s="36">
        <f>BH30</f>
        <v>990</v>
      </c>
      <c r="O30" t="str">
        <f>IF(M30=BD30,"*"," ")</f>
        <v>*</v>
      </c>
      <c r="P30" s="36">
        <f>BS30</f>
        <v>990</v>
      </c>
      <c r="R30" t="str">
        <f>IF(P30=BO30,"*"," ")</f>
        <v>*</v>
      </c>
      <c r="T30" s="21" t="str">
        <f>IFERROR(VLOOKUP(A30,'15.07.18.1 Mt Hutt SL'!C:I,7,FALSE)," ")</f>
        <v xml:space="preserve"> </v>
      </c>
      <c r="U30" s="21" t="str">
        <f>IFERROR(VLOOKUP(A30,'15.07.18.2 Mt Hutt SL'!C:I,7,FALSE)," ")</f>
        <v xml:space="preserve"> </v>
      </c>
      <c r="V30" s="21" t="str">
        <f>IFERROR(VLOOKUP(A30,'12.08.18.1 Whaka SL'!A:G,7,FALSE)," ")</f>
        <v xml:space="preserve"> </v>
      </c>
      <c r="W30" s="21" t="str">
        <f>IFERROR(VLOOKUP(A30,'12.08.18.2 Whaka SL'!A:G,7,FALSE)," ")</f>
        <v xml:space="preserve"> </v>
      </c>
      <c r="X30" s="24" t="str">
        <f>IFERROR(VLOOKUP(A30,'20.08.18.1 Coronet SL'!C:K,9,FALSE)," ")</f>
        <v xml:space="preserve"> </v>
      </c>
      <c r="Y30" s="21" t="str">
        <f>IFERROR(VLOOKUP(A30,'20.08.18.2 Coronet SL'!C:K,9,FALSE)," ")</f>
        <v xml:space="preserve"> </v>
      </c>
      <c r="Z30" s="21" t="str">
        <f>IFERROR(VLOOKUP(A30,'16.09.18.1 Mt Hutt SL'!A:B,2,FALSE)," ")</f>
        <v xml:space="preserve"> </v>
      </c>
      <c r="AA30" s="21" t="str">
        <f>IFERROR(VLOOKUP(A30,'16.09.18 .2 Mt Hutt SL'!A:B,2,FALSE)," ")</f>
        <v xml:space="preserve"> </v>
      </c>
      <c r="AB30" s="21" t="str">
        <f>IFERROR(VLOOKUP(A30,'180923.1 WH SL'!C:K,9,FALSE)," ")</f>
        <v xml:space="preserve"> </v>
      </c>
      <c r="AC30" s="21" t="str">
        <f>IFERROR(VLOOKUP(A30,'180927.1 CA SL '!A:L,12,FALSE)," ")</f>
        <v xml:space="preserve"> </v>
      </c>
      <c r="AD30" s="21" t="str">
        <f>IFERROR(VLOOKUP(A30,'180927.2 CA SL'!A:L,12,FALSE)," ")</f>
        <v xml:space="preserve"> </v>
      </c>
      <c r="AE30" s="21" t="str">
        <f>IFERROR(VLOOKUP(A30,'21.10.18.2   Snowplanet SL'!C:J,8,FALSE)," ")</f>
        <v xml:space="preserve"> </v>
      </c>
      <c r="AF30" t="str">
        <f>IFERROR(VLOOKUP(A30,'21.10.18.4 Snowplanet SL'!C:J,8,FALSE)," ")</f>
        <v xml:space="preserve"> </v>
      </c>
      <c r="AH30" s="25">
        <v>990</v>
      </c>
      <c r="AI30" s="25">
        <v>990</v>
      </c>
      <c r="AJ30" t="str">
        <f>IFERROR((SMALL(T30:AF30,1)+SMALL(T30:AF30,2))/2," ")</f>
        <v xml:space="preserve"> </v>
      </c>
      <c r="AK30" t="str">
        <f>IFERROR(SMALL(T30:AF30,1)+(SMALL(T30:AF30,1)*0.2)," ")</f>
        <v xml:space="preserve"> </v>
      </c>
      <c r="AM30" s="25">
        <f>MIN(AI30,AJ30,AK30)</f>
        <v>990</v>
      </c>
      <c r="AP30" s="21" t="str">
        <f>IFERROR(VLOOKUP(A30,'11.08.18.1 Whaka GS'!A:I,9,FALSE)," ")</f>
        <v xml:space="preserve"> </v>
      </c>
      <c r="AQ30" s="21" t="str">
        <f>IFERROR(VLOOKUP(A30,'11.08.18.2 Whaka GS'!A:G,7,FALSE)," ")</f>
        <v xml:space="preserve"> </v>
      </c>
      <c r="AR30" s="21" t="str">
        <f>IFERROR(VLOOKUP(A30,'18.08.18 .1 Coronet GS'!C:K,9,FALSE)," ")</f>
        <v xml:space="preserve"> </v>
      </c>
      <c r="AS30" s="21" t="str">
        <f>IFERROR(VLOOKUP(A30,'18.08.18 .2 Coronet GS'!C:K,9,FALSE)," ")</f>
        <v xml:space="preserve"> </v>
      </c>
      <c r="AT30" s="21" t="str">
        <f>IFERROR(VLOOKUP(A30,'19.08.18 .1 Coronet GS'!C:K,9,FALSE)," ")</f>
        <v xml:space="preserve"> </v>
      </c>
      <c r="AU30" s="21" t="str">
        <f>IFERROR(VLOOKUP(A30,'19.08.18 .2 Coronet GS'!C:K,9,FALSE)," ")</f>
        <v xml:space="preserve"> </v>
      </c>
      <c r="AV30" s="21" t="str">
        <f>IFERROR(VLOOKUP(A30,'15.09.18.1 Mt Hutt GS '!A:B,2,FALSE)," ")</f>
        <v xml:space="preserve"> </v>
      </c>
      <c r="AW30" s="21" t="str">
        <f>IFERROR(VLOOKUP(A30,'180922.1 WH GS'!C:K,9,FALSE)," ")</f>
        <v xml:space="preserve"> </v>
      </c>
      <c r="AX30" s="21" t="str">
        <f>IFERROR(VLOOKUP(A30,'180922.2 WH GS 2'!C:K,9,FALSE)," ")</f>
        <v xml:space="preserve"> </v>
      </c>
      <c r="AY30" s="21" t="str">
        <f>IFERROR(VLOOKUP(A30,'180928.1 CA GS'!A:L,12,FALSE)," " )</f>
        <v xml:space="preserve"> </v>
      </c>
      <c r="AZ30" s="21" t="str">
        <f>IFERROR(VLOOKUP(A30,'180928.2 CA GS'!C:I,7,FALSE)," ")</f>
        <v xml:space="preserve"> </v>
      </c>
      <c r="BA30" s="21" t="str">
        <f>IFERROR(VLOOKUP(A30,'180928.3 CA GS'!C:I,7,FALSE)," ")</f>
        <v xml:space="preserve"> </v>
      </c>
      <c r="BC30" s="25">
        <v>990</v>
      </c>
      <c r="BD30" s="25">
        <v>990</v>
      </c>
      <c r="BE30" t="str">
        <f>IFERROR((SMALL(AP30:BA30,1)+SMALL(AP30:BA30,2))/2," ")</f>
        <v xml:space="preserve"> </v>
      </c>
      <c r="BF30" t="str">
        <f>IFERROR(SMALL(AP30:BA30,1)+(SMALL(AP30:BA30,1)*0.2)," ")</f>
        <v xml:space="preserve"> </v>
      </c>
      <c r="BH30" s="25">
        <f>MIN(BD30,BE30,BF30)</f>
        <v>990</v>
      </c>
      <c r="BK30" s="21" t="str">
        <f>IFERROR(VLOOKUP(A30,'14.09.18 Mt Hutt SG'!A:C,2,FALSE)," ")</f>
        <v xml:space="preserve"> </v>
      </c>
      <c r="BL30" s="21" t="str">
        <f>IFERROR(VLOOKUP(A30,'14.09.18.2 Mt Hutt SG'!A:B,2,FALSE)," ")</f>
        <v xml:space="preserve"> </v>
      </c>
      <c r="BN30" s="25">
        <v>990</v>
      </c>
      <c r="BO30" s="25">
        <v>990</v>
      </c>
      <c r="BP30" t="str">
        <f>IFERROR((SMALL(BK30:BL30,1)+SMALL(BK30:BL30,2))/2," ")</f>
        <v xml:space="preserve"> </v>
      </c>
      <c r="BQ30" t="str">
        <f>IFERROR(SMALL(BK30:BL30,1)+(SMALL(BK30:BL30,1)*0.2)," ")</f>
        <v xml:space="preserve"> </v>
      </c>
      <c r="BS30" s="25">
        <f>MIN(BO30,BP30,BQ30)</f>
        <v>990</v>
      </c>
    </row>
    <row r="31" spans="1:71" x14ac:dyDescent="0.25">
      <c r="A31">
        <v>2015052964</v>
      </c>
      <c r="B31" t="s">
        <v>369</v>
      </c>
      <c r="C31" t="s">
        <v>370</v>
      </c>
      <c r="D31" t="s">
        <v>58</v>
      </c>
      <c r="E31" t="s">
        <v>52</v>
      </c>
      <c r="F31">
        <v>2004</v>
      </c>
      <c r="G31" t="str">
        <f>VLOOKUP(F31,'18 Age Cats'!A:B,2,FALSE)</f>
        <v>U16</v>
      </c>
      <c r="H31" t="s">
        <v>502</v>
      </c>
      <c r="I31" t="s">
        <v>606</v>
      </c>
      <c r="J31" s="36">
        <f>AM31</f>
        <v>177.24750000000003</v>
      </c>
      <c r="K31">
        <v>34</v>
      </c>
      <c r="L31" t="str">
        <f>IF(J31=AI31,"*"," ")</f>
        <v>*</v>
      </c>
      <c r="M31" s="36">
        <f>BH31</f>
        <v>220.5975</v>
      </c>
      <c r="N31">
        <v>53</v>
      </c>
      <c r="O31" t="str">
        <f>IF(M31=BD31,"*"," ")</f>
        <v>*</v>
      </c>
      <c r="P31" s="36">
        <f>BS31</f>
        <v>461.40000000000003</v>
      </c>
      <c r="Q31">
        <v>37</v>
      </c>
      <c r="R31" t="str">
        <f>IF(P31=BO31,"*"," ")</f>
        <v>*</v>
      </c>
      <c r="T31" s="21" t="str">
        <f>IFERROR(VLOOKUP(A31,'15.07.18.1 Mt Hutt SL'!C:I,7,FALSE)," ")</f>
        <v xml:space="preserve"> </v>
      </c>
      <c r="U31" s="21" t="str">
        <f>IFERROR(VLOOKUP(A31,'15.07.18.2 Mt Hutt SL'!C:I,7,FALSE)," ")</f>
        <v xml:space="preserve"> </v>
      </c>
      <c r="V31" s="21" t="str">
        <f>IFERROR(VLOOKUP(A31,'12.08.18.1 Whaka SL'!A:G,7,FALSE)," ")</f>
        <v xml:space="preserve"> </v>
      </c>
      <c r="W31" s="21" t="str">
        <f>IFERROR(VLOOKUP(A31,'12.08.18.2 Whaka SL'!A:G,7,FALSE)," ")</f>
        <v xml:space="preserve"> </v>
      </c>
      <c r="X31" s="24" t="str">
        <f>IFERROR(VLOOKUP(A31,'20.08.18.1 Coronet SL'!C:K,9,FALSE)," ")</f>
        <v xml:space="preserve"> </v>
      </c>
      <c r="Y31" s="21" t="str">
        <f>IFERROR(VLOOKUP(A31,'20.08.18.2 Coronet SL'!C:K,9,FALSE)," ")</f>
        <v xml:space="preserve"> </v>
      </c>
      <c r="Z31" s="21" t="str">
        <f>IFERROR(VLOOKUP(A31,'16.09.18.1 Mt Hutt SL'!A:B,2,FALSE)," ")</f>
        <v xml:space="preserve"> </v>
      </c>
      <c r="AA31" s="21" t="str">
        <f>IFERROR(VLOOKUP(A31,'16.09.18 .2 Mt Hutt SL'!A:B,2,FALSE)," ")</f>
        <v xml:space="preserve"> </v>
      </c>
      <c r="AB31" s="21" t="str">
        <f>IFERROR(VLOOKUP(A31,'180923.1 WH SL'!C:K,9,FALSE)," ")</f>
        <v xml:space="preserve"> </v>
      </c>
      <c r="AC31" s="21" t="str">
        <f>IFERROR(VLOOKUP(A31,'180927.1 CA SL '!A:L,12,FALSE)," ")</f>
        <v xml:space="preserve"> </v>
      </c>
      <c r="AD31" s="21" t="str">
        <f>IFERROR(VLOOKUP(A31,'180927.2 CA SL'!A:L,12,FALSE)," ")</f>
        <v xml:space="preserve"> </v>
      </c>
      <c r="AE31" s="21" t="str">
        <f>IFERROR(VLOOKUP(A31,'21.10.18.2   Snowplanet SL'!C:J,8,FALSE)," ")</f>
        <v xml:space="preserve"> </v>
      </c>
      <c r="AF31" t="str">
        <f>IFERROR(VLOOKUP(A31,'21.10.18.4 Snowplanet SL'!C:J,8,FALSE)," ")</f>
        <v xml:space="preserve"> </v>
      </c>
      <c r="AH31" s="25">
        <f>IFERROR(VLOOKUP(A31,'18.0 Base List'!A:G,5,FALSE),"990.00")</f>
        <v>118.16500000000002</v>
      </c>
      <c r="AI31" s="25">
        <f>AH31+(AH31*0.5)</f>
        <v>177.24750000000003</v>
      </c>
      <c r="AJ31" t="str">
        <f>IFERROR((SMALL(T31:AF31,1)+SMALL(T31:AF31,2))/2," ")</f>
        <v xml:space="preserve"> </v>
      </c>
      <c r="AK31" t="str">
        <f>IFERROR(SMALL(T31:AF31,1)+(SMALL(T31:AF31,1)*0.2)," ")</f>
        <v xml:space="preserve"> </v>
      </c>
      <c r="AM31" s="25">
        <f>MIN(AI31,AJ31,AK31)</f>
        <v>177.24750000000003</v>
      </c>
      <c r="AP31" s="21" t="str">
        <f>IFERROR(VLOOKUP(A31,'11.08.18.1 Whaka GS'!A:I,9,FALSE)," ")</f>
        <v xml:space="preserve"> </v>
      </c>
      <c r="AQ31" s="21" t="str">
        <f>IFERROR(VLOOKUP(A31,'11.08.18.2 Whaka GS'!A:G,7,FALSE)," ")</f>
        <v xml:space="preserve"> </v>
      </c>
      <c r="AR31" s="21" t="str">
        <f>IFERROR(VLOOKUP(A31,'18.08.18 .1 Coronet GS'!C:K,9,FALSE)," ")</f>
        <v xml:space="preserve"> </v>
      </c>
      <c r="AS31" s="21" t="str">
        <f>IFERROR(VLOOKUP(A31,'18.08.18 .2 Coronet GS'!C:K,9,FALSE)," ")</f>
        <v xml:space="preserve"> </v>
      </c>
      <c r="AT31" s="21" t="str">
        <f>IFERROR(VLOOKUP(A31,'19.08.18 .1 Coronet GS'!C:K,9,FALSE)," ")</f>
        <v xml:space="preserve"> </v>
      </c>
      <c r="AU31" s="21" t="str">
        <f>IFERROR(VLOOKUP(A31,'19.08.18 .2 Coronet GS'!C:K,9,FALSE)," ")</f>
        <v xml:space="preserve"> </v>
      </c>
      <c r="AV31" s="21" t="str">
        <f>IFERROR(VLOOKUP(A31,'15.09.18.1 Mt Hutt GS '!A:B,2,FALSE)," ")</f>
        <v xml:space="preserve"> </v>
      </c>
      <c r="AW31" s="21" t="str">
        <f>IFERROR(VLOOKUP(A31,'180922.1 WH GS'!C:K,9,FALSE)," ")</f>
        <v xml:space="preserve"> </v>
      </c>
      <c r="AX31" s="21" t="str">
        <f>IFERROR(VLOOKUP(A31,'180922.2 WH GS 2'!C:K,9,FALSE)," ")</f>
        <v xml:space="preserve"> </v>
      </c>
      <c r="AY31" s="21" t="str">
        <f>IFERROR(VLOOKUP(A31,'180928.1 CA GS'!A:L,12,FALSE)," " )</f>
        <v xml:space="preserve"> </v>
      </c>
      <c r="AZ31" s="21" t="str">
        <f>IFERROR(VLOOKUP(A31,'180928.2 CA GS'!C:I,7,FALSE)," ")</f>
        <v xml:space="preserve"> </v>
      </c>
      <c r="BA31" s="21" t="str">
        <f>IFERROR(VLOOKUP(A31,'180928.3 CA GS'!C:I,7,FALSE)," ")</f>
        <v xml:space="preserve"> </v>
      </c>
      <c r="BC31" s="25">
        <f>IFERROR(VLOOKUP(A31,'18.0 Base List'!A:F,6,FALSE),"990.00")</f>
        <v>147.065</v>
      </c>
      <c r="BD31" s="25">
        <f>BC31+(BC31*0.5)</f>
        <v>220.5975</v>
      </c>
      <c r="BE31" t="str">
        <f>IFERROR((SMALL(AP31:BA31,1)+SMALL(AP31:BA31,2))/2," ")</f>
        <v xml:space="preserve"> </v>
      </c>
      <c r="BF31" t="str">
        <f>IFERROR(SMALL(AP31:BA31,1)+(SMALL(AP31:BA31,1)*0.2)," ")</f>
        <v xml:space="preserve"> </v>
      </c>
      <c r="BH31" s="25">
        <f>MIN(BD31,BE31,BF31)</f>
        <v>220.5975</v>
      </c>
      <c r="BK31" s="21" t="str">
        <f>IFERROR(VLOOKUP(A31,'14.09.18 Mt Hutt SG'!A:C,2,FALSE)," ")</f>
        <v xml:space="preserve"> </v>
      </c>
      <c r="BL31" s="21" t="str">
        <f>IFERROR(VLOOKUP(A31,'14.09.18.2 Mt Hutt SG'!A:B,2,FALSE)," ")</f>
        <v xml:space="preserve"> </v>
      </c>
      <c r="BN31" s="25">
        <f>IFERROR(VLOOKUP(A31,'18.0 Base List'!A:G,7,FALSE),990)</f>
        <v>307.60000000000002</v>
      </c>
      <c r="BO31" s="25">
        <f>BN31+(BN31*0.5)</f>
        <v>461.40000000000003</v>
      </c>
      <c r="BP31" t="str">
        <f>IFERROR((SMALL(BK31:BL31,1)+SMALL(BK31:BL31,2))/2," ")</f>
        <v xml:space="preserve"> </v>
      </c>
      <c r="BQ31" t="str">
        <f>IFERROR(SMALL(BK31:BL31,1)+(SMALL(BK31:BL31,1)*0.2)," ")</f>
        <v xml:space="preserve"> </v>
      </c>
      <c r="BS31" s="25">
        <f>MIN(BO31,BP31,BQ31)</f>
        <v>461.40000000000003</v>
      </c>
    </row>
    <row r="32" spans="1:71" x14ac:dyDescent="0.25">
      <c r="A32">
        <v>2016103937</v>
      </c>
      <c r="B32" t="s">
        <v>114</v>
      </c>
      <c r="C32" t="s">
        <v>322</v>
      </c>
      <c r="E32" t="s">
        <v>57</v>
      </c>
      <c r="F32">
        <v>2001</v>
      </c>
      <c r="G32" t="str">
        <f>VLOOKUP(F32,'18 Age Cats'!A:B,2,FALSE)</f>
        <v>U19</v>
      </c>
      <c r="H32" t="s">
        <v>611</v>
      </c>
      <c r="I32" t="s">
        <v>609</v>
      </c>
      <c r="J32" s="36">
        <f>AM32</f>
        <v>287.61</v>
      </c>
      <c r="K32">
        <v>49</v>
      </c>
      <c r="L32" t="str">
        <f>IF(J32=AI32,"*"," ")</f>
        <v xml:space="preserve"> </v>
      </c>
      <c r="M32" s="36">
        <f>BH32</f>
        <v>219.95500000000001</v>
      </c>
      <c r="N32">
        <v>48</v>
      </c>
      <c r="O32" t="str">
        <f>IF(M32=BD32,"*"," ")</f>
        <v xml:space="preserve"> </v>
      </c>
      <c r="P32" s="36">
        <f>BS32</f>
        <v>990</v>
      </c>
      <c r="R32" t="str">
        <f>IF(P32=BO32,"*"," ")</f>
        <v>*</v>
      </c>
      <c r="T32" s="21" t="str">
        <f>IFERROR(VLOOKUP(A32,'15.07.18.1 Mt Hutt SL'!C:I,7,FALSE)," ")</f>
        <v xml:space="preserve"> </v>
      </c>
      <c r="U32" s="21" t="str">
        <f>IFERROR(VLOOKUP(A32,'15.07.18.2 Mt Hutt SL'!C:I,7,FALSE)," ")</f>
        <v xml:space="preserve"> </v>
      </c>
      <c r="V32" s="21">
        <f>IFERROR(VLOOKUP(A32,'12.08.18.1 Whaka SL'!A:G,7,FALSE)," ")</f>
        <v>286.27</v>
      </c>
      <c r="W32" s="21" t="str">
        <f>IFERROR(VLOOKUP(A32,'12.08.18.2 Whaka SL'!A:G,7,FALSE)," ")</f>
        <v xml:space="preserve"> </v>
      </c>
      <c r="X32" s="24" t="str">
        <f>IFERROR(VLOOKUP(A32,'20.08.18.1 Coronet SL'!C:K,9,FALSE)," ")</f>
        <v xml:space="preserve"> </v>
      </c>
      <c r="Y32" s="21" t="str">
        <f>IFERROR(VLOOKUP(A32,'20.08.18.2 Coronet SL'!C:K,9,FALSE)," ")</f>
        <v xml:space="preserve"> </v>
      </c>
      <c r="Z32" s="21" t="str">
        <f>IFERROR(VLOOKUP(A32,'16.09.18.1 Mt Hutt SL'!A:B,2,FALSE)," ")</f>
        <v xml:space="preserve"> </v>
      </c>
      <c r="AA32" s="21" t="str">
        <f>IFERROR(VLOOKUP(A32,'16.09.18 .2 Mt Hutt SL'!A:B,2,FALSE)," ")</f>
        <v xml:space="preserve"> </v>
      </c>
      <c r="AB32" s="21">
        <f>IFERROR(VLOOKUP(A32,'180923.1 WH SL'!C:K,9,FALSE)," ")</f>
        <v>288.95</v>
      </c>
      <c r="AC32" s="21" t="str">
        <f>IFERROR(VLOOKUP(A32,'180927.1 CA SL '!A:L,12,FALSE)," ")</f>
        <v xml:space="preserve"> </v>
      </c>
      <c r="AD32" s="21" t="str">
        <f>IFERROR(VLOOKUP(A32,'180927.2 CA SL'!A:L,12,FALSE)," ")</f>
        <v xml:space="preserve"> </v>
      </c>
      <c r="AE32" s="21" t="str">
        <f>IFERROR(VLOOKUP(A32,'21.10.18.2   Snowplanet SL'!C:J,8,FALSE)," ")</f>
        <v xml:space="preserve"> </v>
      </c>
      <c r="AF32" t="str">
        <f>IFERROR(VLOOKUP(A32,'21.10.18.4 Snowplanet SL'!C:J,8,FALSE)," ")</f>
        <v xml:space="preserve"> </v>
      </c>
      <c r="AH32" s="25">
        <f>IFERROR(VLOOKUP(A32,'18.0 Base List'!A:G,5,FALSE),"990.00")</f>
        <v>990</v>
      </c>
      <c r="AI32" s="25">
        <v>990</v>
      </c>
      <c r="AJ32">
        <f>IFERROR((SMALL(T32:AF32,1)+SMALL(T32:AF32,2))/2," ")</f>
        <v>287.61</v>
      </c>
      <c r="AK32">
        <f>IFERROR(SMALL(T32:AF32,1)+(SMALL(T32:AF32,1)*0.2)," ")</f>
        <v>343.524</v>
      </c>
      <c r="AM32" s="25">
        <f>MIN(AI32,AJ32,AK32)</f>
        <v>287.61</v>
      </c>
      <c r="AP32" s="21">
        <f>IFERROR(VLOOKUP(A32,'11.08.18.1 Whaka GS'!A:I,9,FALSE)," ")</f>
        <v>227.86</v>
      </c>
      <c r="AQ32" s="21">
        <f>IFERROR(VLOOKUP(A32,'11.08.18.2 Whaka GS'!A:G,7,FALSE)," ")</f>
        <v>212.05</v>
      </c>
      <c r="AR32" s="21" t="str">
        <f>IFERROR(VLOOKUP(A32,'18.08.18 .1 Coronet GS'!C:K,9,FALSE)," ")</f>
        <v xml:space="preserve"> </v>
      </c>
      <c r="AS32" s="21" t="str">
        <f>IFERROR(VLOOKUP(A32,'18.08.18 .2 Coronet GS'!C:K,9,FALSE)," ")</f>
        <v xml:space="preserve"> </v>
      </c>
      <c r="AT32" s="21" t="str">
        <f>IFERROR(VLOOKUP(A32,'19.08.18 .1 Coronet GS'!C:K,9,FALSE)," ")</f>
        <v xml:space="preserve"> </v>
      </c>
      <c r="AU32" s="21" t="str">
        <f>IFERROR(VLOOKUP(A32,'19.08.18 .2 Coronet GS'!C:K,9,FALSE)," ")</f>
        <v xml:space="preserve"> </v>
      </c>
      <c r="AV32" s="21" t="str">
        <f>IFERROR(VLOOKUP(A32,'15.09.18.1 Mt Hutt GS '!A:B,2,FALSE)," ")</f>
        <v xml:space="preserve"> </v>
      </c>
      <c r="AW32" s="21" t="str">
        <f>IFERROR(VLOOKUP(A32,'180922.1 WH GS'!C:K,9,FALSE)," ")</f>
        <v xml:space="preserve"> </v>
      </c>
      <c r="AX32" s="21">
        <f>IFERROR(VLOOKUP(A32,'180922.2 WH GS 2'!C:K,9,FALSE)," ")</f>
        <v>294.82</v>
      </c>
      <c r="AY32" s="21" t="str">
        <f>IFERROR(VLOOKUP(A32,'180928.1 CA GS'!A:L,12,FALSE)," " )</f>
        <v xml:space="preserve"> </v>
      </c>
      <c r="AZ32" s="21" t="str">
        <f>IFERROR(VLOOKUP(A32,'180928.2 CA GS'!C:I,7,FALSE)," ")</f>
        <v xml:space="preserve"> </v>
      </c>
      <c r="BA32" s="21" t="str">
        <f>IFERROR(VLOOKUP(A32,'180928.3 CA GS'!C:I,7,FALSE)," ")</f>
        <v xml:space="preserve"> </v>
      </c>
      <c r="BC32" s="25">
        <v>990</v>
      </c>
      <c r="BD32" s="25">
        <v>990</v>
      </c>
      <c r="BE32">
        <f>IFERROR((SMALL(AP32:BA32,1)+SMALL(AP32:BA32,2))/2," ")</f>
        <v>219.95500000000001</v>
      </c>
      <c r="BF32">
        <f>IFERROR(SMALL(AP32:BA32,1)+(SMALL(AP32:BA32,1)*0.2)," ")</f>
        <v>254.46</v>
      </c>
      <c r="BH32" s="25">
        <f>MIN(BD32,BE32,BF32)</f>
        <v>219.95500000000001</v>
      </c>
      <c r="BK32" s="21" t="str">
        <f>IFERROR(VLOOKUP(A32,'14.09.18 Mt Hutt SG'!A:C,2,FALSE)," ")</f>
        <v xml:space="preserve"> </v>
      </c>
      <c r="BL32" s="21" t="str">
        <f>IFERROR(VLOOKUP(A32,'14.09.18.2 Mt Hutt SG'!A:B,2,FALSE)," ")</f>
        <v xml:space="preserve"> </v>
      </c>
      <c r="BN32" s="25">
        <v>990</v>
      </c>
      <c r="BO32" s="25">
        <v>990</v>
      </c>
      <c r="BP32" t="str">
        <f>IFERROR((SMALL(BK32:BL32,1)+SMALL(BK32:BL32,2))/2," ")</f>
        <v xml:space="preserve"> </v>
      </c>
      <c r="BQ32" t="str">
        <f>IFERROR(SMALL(BK32:BL32,1)+(SMALL(BK32:BL32,1)*0.2)," ")</f>
        <v xml:space="preserve"> </v>
      </c>
      <c r="BS32" s="25">
        <f>MIN(BO32,BP32,BQ32)</f>
        <v>990</v>
      </c>
    </row>
    <row r="33" spans="1:72" x14ac:dyDescent="0.25">
      <c r="A33">
        <v>2016081268</v>
      </c>
      <c r="B33" t="s">
        <v>321</v>
      </c>
      <c r="C33" t="s">
        <v>322</v>
      </c>
      <c r="E33" t="s">
        <v>57</v>
      </c>
      <c r="F33">
        <v>2004</v>
      </c>
      <c r="G33" t="str">
        <f>VLOOKUP(F33,'18 Age Cats'!A:B,2,FALSE)</f>
        <v>U16</v>
      </c>
      <c r="H33" t="s">
        <v>611</v>
      </c>
      <c r="I33" t="s">
        <v>609</v>
      </c>
      <c r="J33" s="36">
        <f>AM33</f>
        <v>330.27499999999998</v>
      </c>
      <c r="K33">
        <v>59</v>
      </c>
      <c r="L33" t="str">
        <f>IF(J33=AI33,"*"," ")</f>
        <v xml:space="preserve"> </v>
      </c>
      <c r="M33" s="36">
        <f>BH33</f>
        <v>299.04500000000002</v>
      </c>
      <c r="N33">
        <v>57</v>
      </c>
      <c r="O33" t="str">
        <f>IF(M33=BD33,"*"," ")</f>
        <v xml:space="preserve"> </v>
      </c>
      <c r="P33" s="36">
        <f>BS33</f>
        <v>990</v>
      </c>
      <c r="R33" t="str">
        <f>IF(P33=BO33,"*"," ")</f>
        <v>*</v>
      </c>
      <c r="T33" s="21" t="str">
        <f>IFERROR(VLOOKUP(A33,'15.07.18.1 Mt Hutt SL'!C:I,7,FALSE)," ")</f>
        <v xml:space="preserve"> </v>
      </c>
      <c r="U33" s="21" t="str">
        <f>IFERROR(VLOOKUP(A33,'15.07.18.2 Mt Hutt SL'!C:I,7,FALSE)," ")</f>
        <v xml:space="preserve"> </v>
      </c>
      <c r="V33" s="21">
        <f>IFERROR(VLOOKUP(A33,'12.08.18.1 Whaka SL'!A:G,7,FALSE)," ")</f>
        <v>288.76</v>
      </c>
      <c r="W33" s="21" t="str">
        <f>IFERROR(VLOOKUP(A33,'12.08.18.2 Whaka SL'!A:G,7,FALSE)," ")</f>
        <v xml:space="preserve"> </v>
      </c>
      <c r="X33" s="24" t="str">
        <f>IFERROR(VLOOKUP(A33,'20.08.18.1 Coronet SL'!C:K,9,FALSE)," ")</f>
        <v xml:space="preserve"> </v>
      </c>
      <c r="Y33" s="21" t="str">
        <f>IFERROR(VLOOKUP(A33,'20.08.18.2 Coronet SL'!C:K,9,FALSE)," ")</f>
        <v xml:space="preserve"> </v>
      </c>
      <c r="Z33" s="21" t="str">
        <f>IFERROR(VLOOKUP(A33,'16.09.18.1 Mt Hutt SL'!A:B,2,FALSE)," ")</f>
        <v xml:space="preserve"> </v>
      </c>
      <c r="AA33" s="21" t="str">
        <f>IFERROR(VLOOKUP(A33,'16.09.18 .2 Mt Hutt SL'!A:B,2,FALSE)," ")</f>
        <v xml:space="preserve"> </v>
      </c>
      <c r="AB33" s="21">
        <f>IFERROR(VLOOKUP(A33,'180923.1 WH SL'!C:K,9,FALSE)," ")</f>
        <v>371.79</v>
      </c>
      <c r="AC33" s="21" t="str">
        <f>IFERROR(VLOOKUP(A33,'180927.1 CA SL '!A:L,12,FALSE)," ")</f>
        <v xml:space="preserve"> </v>
      </c>
      <c r="AD33" s="21" t="str">
        <f>IFERROR(VLOOKUP(A33,'180927.2 CA SL'!A:L,12,FALSE)," ")</f>
        <v xml:space="preserve"> </v>
      </c>
      <c r="AE33" s="21" t="str">
        <f>IFERROR(VLOOKUP(A33,'21.10.18.2   Snowplanet SL'!C:J,8,FALSE)," ")</f>
        <v xml:space="preserve"> </v>
      </c>
      <c r="AF33" t="str">
        <f>IFERROR(VLOOKUP(A33,'21.10.18.4 Snowplanet SL'!C:J,8,FALSE)," ")</f>
        <v xml:space="preserve"> </v>
      </c>
      <c r="AH33" s="25">
        <f>IFERROR(VLOOKUP(A33,'18.0 Base List'!A:G,5,FALSE),"990.00")</f>
        <v>990</v>
      </c>
      <c r="AI33" s="25">
        <v>990</v>
      </c>
      <c r="AJ33">
        <f>IFERROR((SMALL(T33:AF33,1)+SMALL(T33:AF33,2))/2," ")</f>
        <v>330.27499999999998</v>
      </c>
      <c r="AK33">
        <f>IFERROR(SMALL(T33:AF33,1)+(SMALL(T33:AF33,1)*0.2)," ")</f>
        <v>346.512</v>
      </c>
      <c r="AM33" s="25">
        <f>MIN(AI33,AJ33,AK33)</f>
        <v>330.27499999999998</v>
      </c>
      <c r="AP33" s="21">
        <f>IFERROR(VLOOKUP(A33,'11.08.18.1 Whaka GS'!A:I,9,FALSE)," ")</f>
        <v>331.73</v>
      </c>
      <c r="AQ33" s="21">
        <f>IFERROR(VLOOKUP(A33,'11.08.18.2 Whaka GS'!A:G,7,FALSE)," ")</f>
        <v>266.36</v>
      </c>
      <c r="AR33" s="21" t="str">
        <f>IFERROR(VLOOKUP(A33,'18.08.18 .1 Coronet GS'!C:K,9,FALSE)," ")</f>
        <v xml:space="preserve"> </v>
      </c>
      <c r="AS33" s="21" t="str">
        <f>IFERROR(VLOOKUP(A33,'18.08.18 .2 Coronet GS'!C:K,9,FALSE)," ")</f>
        <v xml:space="preserve"> </v>
      </c>
      <c r="AT33" s="21" t="str">
        <f>IFERROR(VLOOKUP(A33,'19.08.18 .1 Coronet GS'!C:K,9,FALSE)," ")</f>
        <v xml:space="preserve"> </v>
      </c>
      <c r="AU33" s="21" t="str">
        <f>IFERROR(VLOOKUP(A33,'19.08.18 .2 Coronet GS'!C:K,9,FALSE)," ")</f>
        <v xml:space="preserve"> </v>
      </c>
      <c r="AV33" s="21" t="str">
        <f>IFERROR(VLOOKUP(A33,'15.09.18.1 Mt Hutt GS '!A:B,2,FALSE)," ")</f>
        <v xml:space="preserve"> </v>
      </c>
      <c r="AW33" s="21">
        <f>IFERROR(VLOOKUP(A33,'180922.1 WH GS'!C:K,9,FALSE)," ")</f>
        <v>381.43</v>
      </c>
      <c r="AX33" s="21">
        <f>IFERROR(VLOOKUP(A33,'180922.2 WH GS 2'!C:K,9,FALSE)," ")</f>
        <v>377.81</v>
      </c>
      <c r="AY33" s="21" t="str">
        <f>IFERROR(VLOOKUP(A33,'180928.1 CA GS'!A:L,12,FALSE)," " )</f>
        <v xml:space="preserve"> </v>
      </c>
      <c r="AZ33" s="21" t="str">
        <f>IFERROR(VLOOKUP(A33,'180928.2 CA GS'!C:I,7,FALSE)," ")</f>
        <v xml:space="preserve"> </v>
      </c>
      <c r="BA33" s="21" t="str">
        <f>IFERROR(VLOOKUP(A33,'180928.3 CA GS'!C:I,7,FALSE)," ")</f>
        <v xml:space="preserve"> </v>
      </c>
      <c r="BC33" s="25">
        <f>IFERROR(VLOOKUP(A33,'18.0 Base List'!A:F,6,FALSE),"990.00")</f>
        <v>463.03999999999996</v>
      </c>
      <c r="BD33" s="25">
        <f>BC33+(BC33*0.5)</f>
        <v>694.56</v>
      </c>
      <c r="BE33">
        <f>IFERROR((SMALL(AP33:BA33,1)+SMALL(AP33:BA33,2))/2," ")</f>
        <v>299.04500000000002</v>
      </c>
      <c r="BF33">
        <f>IFERROR(SMALL(AP33:BA33,1)+(SMALL(AP33:BA33,1)*0.2)," ")</f>
        <v>319.63200000000001</v>
      </c>
      <c r="BH33" s="25">
        <f>MIN(BD33,BE33,BF33)</f>
        <v>299.04500000000002</v>
      </c>
      <c r="BK33" s="21" t="str">
        <f>IFERROR(VLOOKUP(A33,'14.09.18 Mt Hutt SG'!A:C,2,FALSE)," ")</f>
        <v xml:space="preserve"> </v>
      </c>
      <c r="BL33" s="21" t="str">
        <f>IFERROR(VLOOKUP(A33,'14.09.18.2 Mt Hutt SG'!A:B,2,FALSE)," ")</f>
        <v xml:space="preserve"> </v>
      </c>
      <c r="BN33" s="25">
        <v>990</v>
      </c>
      <c r="BO33" s="25">
        <v>990</v>
      </c>
      <c r="BP33" t="str">
        <f>IFERROR((SMALL(BK33:BL33,1)+SMALL(BK33:BL33,2))/2," ")</f>
        <v xml:space="preserve"> </v>
      </c>
      <c r="BQ33" t="str">
        <f>IFERROR(SMALL(BK33:BL33,1)+(SMALL(BK33:BL33,1)*0.2)," ")</f>
        <v xml:space="preserve"> </v>
      </c>
      <c r="BS33" s="25">
        <f>MIN(BO33,BP33,BQ33)</f>
        <v>990</v>
      </c>
    </row>
    <row r="34" spans="1:72" x14ac:dyDescent="0.25">
      <c r="A34">
        <v>201306319</v>
      </c>
      <c r="B34" t="s">
        <v>255</v>
      </c>
      <c r="C34" t="s">
        <v>105</v>
      </c>
      <c r="E34" t="s">
        <v>52</v>
      </c>
      <c r="F34">
        <v>2003</v>
      </c>
      <c r="G34" t="str">
        <f>VLOOKUP(F34,'18 Age Cats'!A:B,2,FALSE)</f>
        <v>U16</v>
      </c>
      <c r="H34" t="s">
        <v>514</v>
      </c>
      <c r="I34" t="s">
        <v>514</v>
      </c>
      <c r="J34" s="36">
        <f>AM34</f>
        <v>189.9375</v>
      </c>
      <c r="K34">
        <v>37</v>
      </c>
      <c r="L34" t="str">
        <f>IF(J34=AI34,"*"," ")</f>
        <v>*</v>
      </c>
      <c r="M34" s="36">
        <f>BH34</f>
        <v>134.245</v>
      </c>
      <c r="N34">
        <v>30</v>
      </c>
      <c r="O34" t="str">
        <f>IF(M34=BD34,"*"," ")</f>
        <v xml:space="preserve"> </v>
      </c>
      <c r="P34" s="36">
        <f>BS34</f>
        <v>305.82749999999999</v>
      </c>
      <c r="Q34">
        <v>31</v>
      </c>
      <c r="R34" t="str">
        <f>IF(P34=BO34,"*"," ")</f>
        <v>*</v>
      </c>
      <c r="T34" s="21" t="str">
        <f>IFERROR(VLOOKUP(A34,'15.07.18.1 Mt Hutt SL'!C:I,7,FALSE)," ")</f>
        <v xml:space="preserve"> </v>
      </c>
      <c r="U34" s="21" t="str">
        <f>IFERROR(VLOOKUP(A34,'15.07.18.2 Mt Hutt SL'!C:I,7,FALSE)," ")</f>
        <v xml:space="preserve"> </v>
      </c>
      <c r="V34" s="21" t="str">
        <f>IFERROR(VLOOKUP(A34,'12.08.18.1 Whaka SL'!A:G,7,FALSE)," ")</f>
        <v xml:space="preserve"> </v>
      </c>
      <c r="W34" s="21" t="str">
        <f>IFERROR(VLOOKUP(A34,'12.08.18.2 Whaka SL'!A:G,7,FALSE)," ")</f>
        <v xml:space="preserve"> </v>
      </c>
      <c r="X34" s="24">
        <f>IFERROR(VLOOKUP(A34,'20.08.18.1 Coronet SL'!C:K,9,FALSE)," ")</f>
        <v>262.60000000000002</v>
      </c>
      <c r="Y34" s="21">
        <f>IFERROR(VLOOKUP(A34,'20.08.18.2 Coronet SL'!C:K,9,FALSE)," ")</f>
        <v>208.22</v>
      </c>
      <c r="Z34" s="21">
        <f>IFERROR(VLOOKUP(A34,'16.09.18.1 Mt Hutt SL'!A:B,2,FALSE)," ")</f>
        <v>214.96</v>
      </c>
      <c r="AA34" s="21">
        <f>IFERROR(VLOOKUP(A34,'16.09.18 .2 Mt Hutt SL'!A:B,2,FALSE)," ")</f>
        <v>230.27</v>
      </c>
      <c r="AB34" s="21" t="str">
        <f>IFERROR(VLOOKUP(A34,'180923.1 WH SL'!C:K,9,FALSE)," ")</f>
        <v xml:space="preserve"> </v>
      </c>
      <c r="AC34" s="21" t="str">
        <f>IFERROR(VLOOKUP(A34,'180927.1 CA SL '!A:L,12,FALSE)," ")</f>
        <v xml:space="preserve"> </v>
      </c>
      <c r="AD34" s="21" t="str">
        <f>IFERROR(VLOOKUP(A34,'180927.2 CA SL'!A:L,12,FALSE)," ")</f>
        <v xml:space="preserve"> </v>
      </c>
      <c r="AE34" s="21" t="str">
        <f>IFERROR(VLOOKUP(A34,'21.10.18.2   Snowplanet SL'!C:J,8,FALSE)," ")</f>
        <v xml:space="preserve"> </v>
      </c>
      <c r="AF34" t="str">
        <f>IFERROR(VLOOKUP(A34,'21.10.18.4 Snowplanet SL'!C:J,8,FALSE)," ")</f>
        <v xml:space="preserve"> </v>
      </c>
      <c r="AH34" s="25">
        <f>IFERROR(VLOOKUP(A34,'18.0 Base List'!A:G,5,FALSE),"990.00")</f>
        <v>126.625</v>
      </c>
      <c r="AI34" s="25">
        <f>AH34+(AH34*0.5)</f>
        <v>189.9375</v>
      </c>
      <c r="AJ34">
        <f>IFERROR((SMALL(T34:AF34,1)+SMALL(T34:AF34,2))/2," ")</f>
        <v>211.59</v>
      </c>
      <c r="AK34">
        <f>IFERROR(SMALL(T34:AF34,1)+(SMALL(T34:AF34,1)*0.2)," ")</f>
        <v>249.864</v>
      </c>
      <c r="AM34" s="25">
        <f>MIN(AI34,AJ34,AK34)</f>
        <v>189.9375</v>
      </c>
      <c r="AP34" s="21" t="str">
        <f>IFERROR(VLOOKUP(A34,'11.08.18.1 Whaka GS'!A:I,9,FALSE)," ")</f>
        <v xml:space="preserve"> </v>
      </c>
      <c r="AQ34" s="21" t="str">
        <f>IFERROR(VLOOKUP(A34,'11.08.18.2 Whaka GS'!A:G,7,FALSE)," ")</f>
        <v xml:space="preserve"> </v>
      </c>
      <c r="AR34" s="21">
        <f>IFERROR(VLOOKUP(A34,'18.08.18 .1 Coronet GS'!C:K,9,FALSE)," ")</f>
        <v>132.80000000000001</v>
      </c>
      <c r="AS34" s="21">
        <f>IFERROR(VLOOKUP(A34,'18.08.18 .2 Coronet GS'!C:K,9,FALSE)," ")</f>
        <v>135.69</v>
      </c>
      <c r="AU34" s="21">
        <f>IFERROR(VLOOKUP(A34,'19.08.18 .2 Coronet GS'!C:K,9,FALSE)," ")</f>
        <v>160.58000000000001</v>
      </c>
      <c r="AV34" s="21">
        <f>IFERROR(VLOOKUP(A34,'15.09.18.1 Mt Hutt GS '!A:B,2,FALSE)," ")</f>
        <v>153.15</v>
      </c>
      <c r="AW34" s="21" t="str">
        <f>IFERROR(VLOOKUP(A34,'180922.1 WH GS'!C:K,9,FALSE)," ")</f>
        <v xml:space="preserve"> </v>
      </c>
      <c r="AX34" s="21" t="str">
        <f>IFERROR(VLOOKUP(A34,'180922.2 WH GS 2'!C:K,9,FALSE)," ")</f>
        <v xml:space="preserve"> </v>
      </c>
      <c r="AY34" s="21" t="str">
        <f>IFERROR(VLOOKUP(A34,'180928.1 CA GS'!A:L,12,FALSE)," " )</f>
        <v xml:space="preserve"> </v>
      </c>
      <c r="AZ34" s="21" t="str">
        <f>IFERROR(VLOOKUP(A34,'180928.2 CA GS'!C:I,7,FALSE)," ")</f>
        <v xml:space="preserve"> </v>
      </c>
      <c r="BA34" s="21" t="str">
        <f>IFERROR(VLOOKUP(A34,'180928.3 CA GS'!C:I,7,FALSE)," ")</f>
        <v xml:space="preserve"> </v>
      </c>
      <c r="BC34" s="25">
        <f>IFERROR(VLOOKUP(A34,'18.0 Base List'!A:F,6,FALSE),"990.00")</f>
        <v>126.61500000000001</v>
      </c>
      <c r="BD34" s="25">
        <f>BC34+(BC34*0.5)</f>
        <v>189.92250000000001</v>
      </c>
      <c r="BE34">
        <f>IFERROR((SMALL(AP34:BA34,1)+SMALL(AP34:BA34,2))/2," ")</f>
        <v>134.245</v>
      </c>
      <c r="BF34">
        <f>IFERROR(SMALL(AP34:BA34,1)+(SMALL(AP34:BA34,1)*0.2)," ")</f>
        <v>159.36000000000001</v>
      </c>
      <c r="BH34" s="25">
        <f>MIN(BD34,BE34,BF34)</f>
        <v>134.245</v>
      </c>
      <c r="BK34" s="21" t="str">
        <f>IFERROR(VLOOKUP(A34,'14.09.18 Mt Hutt SG'!A:C,2,FALSE)," ")</f>
        <v xml:space="preserve"> </v>
      </c>
      <c r="BL34" s="21" t="str">
        <f>IFERROR(VLOOKUP(A34,'14.09.18.2 Mt Hutt SG'!A:B,2,FALSE)," ")</f>
        <v xml:space="preserve"> </v>
      </c>
      <c r="BN34" s="25">
        <f>IFERROR(VLOOKUP(A34,'18.0 Base List'!A:G,7,FALSE),990)</f>
        <v>203.88499999999999</v>
      </c>
      <c r="BO34" s="25">
        <f>BN34+(BN34*0.5)</f>
        <v>305.82749999999999</v>
      </c>
      <c r="BP34" t="str">
        <f>IFERROR((SMALL(BK34:BL34,1)+SMALL(BK34:BL34,2))/2," ")</f>
        <v xml:space="preserve"> </v>
      </c>
      <c r="BQ34" t="str">
        <f>IFERROR(SMALL(BK34:BL34,1)+(SMALL(BK34:BL34,1)*0.2)," ")</f>
        <v xml:space="preserve"> </v>
      </c>
      <c r="BS34" s="25">
        <f>MIN(BO34,BP34,BQ34)</f>
        <v>305.82749999999999</v>
      </c>
    </row>
    <row r="35" spans="1:72" x14ac:dyDescent="0.25">
      <c r="A35">
        <v>201306321</v>
      </c>
      <c r="B35" t="s">
        <v>104</v>
      </c>
      <c r="C35" t="s">
        <v>105</v>
      </c>
      <c r="E35" t="s">
        <v>57</v>
      </c>
      <c r="F35">
        <v>2005</v>
      </c>
      <c r="G35" t="str">
        <f>VLOOKUP(F35,'18 Age Cats'!A:B,2,FALSE)</f>
        <v>U14</v>
      </c>
      <c r="H35" t="s">
        <v>514</v>
      </c>
      <c r="I35" t="s">
        <v>514</v>
      </c>
      <c r="J35" s="36">
        <f>AM35</f>
        <v>259.3</v>
      </c>
      <c r="K35">
        <v>43</v>
      </c>
      <c r="L35" t="str">
        <f>IF(J35=AI35,"*"," ")</f>
        <v xml:space="preserve"> </v>
      </c>
      <c r="M35" s="36">
        <f>BH35</f>
        <v>189.26499999999999</v>
      </c>
      <c r="N35">
        <v>36</v>
      </c>
      <c r="O35" t="str">
        <f>IF(M35=BD35,"*"," ")</f>
        <v xml:space="preserve"> </v>
      </c>
      <c r="P35" s="36">
        <f>BS35</f>
        <v>276.09000000000003</v>
      </c>
      <c r="Q35">
        <v>33</v>
      </c>
      <c r="R35" t="str">
        <f>IF(P35=BO35,"*"," ")</f>
        <v xml:space="preserve"> </v>
      </c>
      <c r="T35" s="21" t="str">
        <f>IFERROR(VLOOKUP(A35,'15.07.18.1 Mt Hutt SL'!C:I,7,FALSE)," ")</f>
        <v xml:space="preserve"> </v>
      </c>
      <c r="U35" s="21" t="str">
        <f>IFERROR(VLOOKUP(A35,'15.07.18.2 Mt Hutt SL'!C:I,7,FALSE)," ")</f>
        <v xml:space="preserve"> </v>
      </c>
      <c r="V35" s="21" t="str">
        <f>IFERROR(VLOOKUP(A35,'12.08.18.1 Whaka SL'!A:G,7,FALSE)," ")</f>
        <v xml:space="preserve"> </v>
      </c>
      <c r="W35" s="21" t="str">
        <f>IFERROR(VLOOKUP(A35,'12.08.18.2 Whaka SL'!A:G,7,FALSE)," ")</f>
        <v xml:space="preserve"> </v>
      </c>
      <c r="X35" s="24"/>
      <c r="Y35" s="21">
        <f>IFERROR(VLOOKUP(A35,'20.08.18.2 Coronet SL'!C:K,9,FALSE)," ")</f>
        <v>326.69</v>
      </c>
      <c r="Z35" s="21">
        <f>IFERROR(VLOOKUP(A35,'16.09.18.1 Mt Hutt SL'!A:B,2,FALSE)," ")</f>
        <v>269.64</v>
      </c>
      <c r="AA35" s="21">
        <f>IFERROR(VLOOKUP(A35,'16.09.18 .2 Mt Hutt SL'!A:B,2,FALSE)," ")</f>
        <v>248.96</v>
      </c>
      <c r="AB35" s="21" t="str">
        <f>IFERROR(VLOOKUP(A35,'180923.1 WH SL'!C:K,9,FALSE)," ")</f>
        <v xml:space="preserve"> </v>
      </c>
      <c r="AC35" s="21" t="str">
        <f>IFERROR(VLOOKUP(A35,'180927.1 CA SL '!A:L,12,FALSE)," ")</f>
        <v xml:space="preserve"> </v>
      </c>
      <c r="AD35" s="21" t="str">
        <f>IFERROR(VLOOKUP(A35,'180927.2 CA SL'!A:L,12,FALSE)," ")</f>
        <v xml:space="preserve"> </v>
      </c>
      <c r="AE35" s="21" t="str">
        <f>IFERROR(VLOOKUP(A35,'21.10.18.2   Snowplanet SL'!C:J,8,FALSE)," ")</f>
        <v xml:space="preserve"> </v>
      </c>
      <c r="AF35" t="str">
        <f>IFERROR(VLOOKUP(A35,'21.10.18.4 Snowplanet SL'!C:J,8,FALSE)," ")</f>
        <v xml:space="preserve"> </v>
      </c>
      <c r="AH35" s="25">
        <f>IFERROR(VLOOKUP(A35,'18.0 Base List'!A:G,5,FALSE),"990.00")</f>
        <v>285.21500000000003</v>
      </c>
      <c r="AI35" s="25">
        <f>AH35+(AH35*0.5)</f>
        <v>427.82250000000005</v>
      </c>
      <c r="AJ35">
        <f>IFERROR((SMALL(T35:AF35,1)+SMALL(T35:AF35,2))/2," ")</f>
        <v>259.3</v>
      </c>
      <c r="AK35">
        <f>IFERROR(SMALL(T35:AF35,1)+(SMALL(T35:AF35,1)*0.2)," ")</f>
        <v>298.75200000000001</v>
      </c>
      <c r="AM35" s="25">
        <f>MIN(AI35,AJ35,AK35)</f>
        <v>259.3</v>
      </c>
      <c r="AP35" s="21" t="str">
        <f>IFERROR(VLOOKUP(A35,'11.08.18.1 Whaka GS'!A:I,9,FALSE)," ")</f>
        <v xml:space="preserve"> </v>
      </c>
      <c r="AQ35" s="21" t="str">
        <f>IFERROR(VLOOKUP(A35,'11.08.18.2 Whaka GS'!A:G,7,FALSE)," ")</f>
        <v xml:space="preserve"> </v>
      </c>
      <c r="AR35" s="21">
        <f>IFERROR(VLOOKUP(A35,'18.08.18 .1 Coronet GS'!C:K,9,FALSE)," ")</f>
        <v>192.27</v>
      </c>
      <c r="AS35" s="21">
        <f>IFERROR(VLOOKUP(A35,'18.08.18 .2 Coronet GS'!C:K,9,FALSE)," ")</f>
        <v>186.26</v>
      </c>
      <c r="AT35" s="21">
        <f>IFERROR(VLOOKUP(A35,'19.08.18 .1 Coronet GS'!C:K,9,FALSE)," ")</f>
        <v>204.78</v>
      </c>
      <c r="AU35" s="21">
        <f>IFERROR(VLOOKUP(A35,'19.08.18 .2 Coronet GS'!C:K,9,FALSE)," ")</f>
        <v>196.82</v>
      </c>
      <c r="AV35" s="21">
        <f>IFERROR(VLOOKUP(A35,'15.09.18.1 Mt Hutt GS '!A:B,2,FALSE)," ")</f>
        <v>238.55</v>
      </c>
      <c r="AW35" s="21" t="str">
        <f>IFERROR(VLOOKUP(A35,'180922.1 WH GS'!C:K,9,FALSE)," ")</f>
        <v xml:space="preserve"> </v>
      </c>
      <c r="AX35" s="21" t="str">
        <f>IFERROR(VLOOKUP(A35,'180922.2 WH GS 2'!C:K,9,FALSE)," ")</f>
        <v xml:space="preserve"> </v>
      </c>
      <c r="AY35" s="21" t="str">
        <f>IFERROR(VLOOKUP(A35,'180928.1 CA GS'!A:L,12,FALSE)," " )</f>
        <v xml:space="preserve"> </v>
      </c>
      <c r="AZ35" s="21" t="str">
        <f>IFERROR(VLOOKUP(A35,'180928.2 CA GS'!C:I,7,FALSE)," ")</f>
        <v xml:space="preserve"> </v>
      </c>
      <c r="BA35" s="21" t="str">
        <f>IFERROR(VLOOKUP(A35,'180928.3 CA GS'!C:I,7,FALSE)," ")</f>
        <v xml:space="preserve"> </v>
      </c>
      <c r="BC35" s="25">
        <f>IFERROR(VLOOKUP(A35,'18.0 Base List'!A:F,6,FALSE),"990.00")</f>
        <v>209.715</v>
      </c>
      <c r="BD35" s="25">
        <f>BC35+(BC35*0.5)</f>
        <v>314.57249999999999</v>
      </c>
      <c r="BE35">
        <f>IFERROR((SMALL(AP35:BA35,1)+SMALL(AP35:BA35,2))/2," ")</f>
        <v>189.26499999999999</v>
      </c>
      <c r="BF35">
        <f>IFERROR(SMALL(AP35:BA35,1)+(SMALL(AP35:BA35,1)*0.2)," ")</f>
        <v>223.512</v>
      </c>
      <c r="BH35" s="25">
        <f>MIN(BD35,BE35,BF35)</f>
        <v>189.26499999999999</v>
      </c>
      <c r="BK35" s="21">
        <f>IFERROR(VLOOKUP(A35,'14.09.18 Mt Hutt SG'!A:C,2,FALSE)," ")</f>
        <v>290.91000000000003</v>
      </c>
      <c r="BL35" s="21">
        <f>IFERROR(VLOOKUP(A35,'14.09.18.2 Mt Hutt SG'!A:B,2,FALSE)," ")</f>
        <v>261.27</v>
      </c>
      <c r="BN35" s="25">
        <f>IFERROR(VLOOKUP(A35,'18.0 Base List'!A:G,7,FALSE),990)</f>
        <v>244.10000000000002</v>
      </c>
      <c r="BO35" s="25">
        <f>BN35+(BN35*0.5)</f>
        <v>366.15000000000003</v>
      </c>
      <c r="BP35">
        <f>IFERROR((SMALL(BK35:BL35,1)+SMALL(BK35:BL35,2))/2," ")</f>
        <v>276.09000000000003</v>
      </c>
      <c r="BQ35">
        <f>IFERROR(SMALL(BK35:BL35,1)+(SMALL(BK35:BL35,1)*0.2)," ")</f>
        <v>313.524</v>
      </c>
      <c r="BS35" s="25">
        <f>MIN(BO35,BP35,BQ35)</f>
        <v>276.09000000000003</v>
      </c>
    </row>
    <row r="36" spans="1:72" x14ac:dyDescent="0.25">
      <c r="A36">
        <v>2016062305</v>
      </c>
      <c r="B36" t="s">
        <v>769</v>
      </c>
      <c r="C36" t="s">
        <v>770</v>
      </c>
      <c r="D36" t="s">
        <v>58</v>
      </c>
      <c r="E36" t="s">
        <v>57</v>
      </c>
      <c r="F36">
        <v>2000</v>
      </c>
      <c r="G36" t="str">
        <f>VLOOKUP(F36,'18 Age Cats'!A:B,2,FALSE)</f>
        <v>U19</v>
      </c>
      <c r="J36" s="36">
        <f>AM36</f>
        <v>990</v>
      </c>
      <c r="L36" t="str">
        <f>IF(J36=AI36,"*"," ")</f>
        <v>*</v>
      </c>
      <c r="M36" s="36">
        <f>BH36</f>
        <v>990</v>
      </c>
      <c r="O36" t="str">
        <f>IF(M36=BD36,"*"," ")</f>
        <v>*</v>
      </c>
      <c r="P36" s="36">
        <f>BS36</f>
        <v>990</v>
      </c>
      <c r="R36" t="str">
        <f>IF(P36=BO36,"*"," ")</f>
        <v>*</v>
      </c>
      <c r="V36" s="21" t="str">
        <f>IFERROR(VLOOKUP(A36,'12.08.18.1 Whaka SL'!A:G,7,FALSE)," ")</f>
        <v xml:space="preserve"> </v>
      </c>
      <c r="W36" s="21" t="str">
        <f>IFERROR(VLOOKUP(A36,'12.08.18.2 Whaka SL'!A:G,7,FALSE)," ")</f>
        <v xml:space="preserve"> </v>
      </c>
      <c r="X36" s="24" t="str">
        <f>IFERROR(VLOOKUP(A36,'20.08.18.1 Coronet SL'!C:K,9,FALSE)," ")</f>
        <v xml:space="preserve"> </v>
      </c>
      <c r="Y36" s="21" t="str">
        <f>IFERROR(VLOOKUP(A36,'20.08.18.2 Coronet SL'!C:K,9,FALSE)," ")</f>
        <v xml:space="preserve"> </v>
      </c>
      <c r="Z36" s="21" t="str">
        <f>IFERROR(VLOOKUP(A36,'16.09.18.1 Mt Hutt SL'!A:B,2,FALSE)," ")</f>
        <v xml:space="preserve"> </v>
      </c>
      <c r="AA36" s="21" t="str">
        <f>IFERROR(VLOOKUP(A36,'16.09.18 .2 Mt Hutt SL'!A:B,2,FALSE)," ")</f>
        <v xml:space="preserve"> </v>
      </c>
      <c r="AB36" s="21" t="str">
        <f>IFERROR(VLOOKUP(A36,'180923.1 WH SL'!C:K,9,FALSE)," ")</f>
        <v xml:space="preserve"> </v>
      </c>
      <c r="AC36" s="21" t="str">
        <f>IFERROR(VLOOKUP(A36,'180927.1 CA SL '!A:L,12,FALSE)," ")</f>
        <v xml:space="preserve"> </v>
      </c>
      <c r="AD36" s="21" t="str">
        <f>IFERROR(VLOOKUP(A36,'180927.2 CA SL'!A:L,12,FALSE)," ")</f>
        <v xml:space="preserve"> </v>
      </c>
      <c r="AE36" s="21" t="str">
        <f>IFERROR(VLOOKUP(A36,'21.10.18.2   Snowplanet SL'!C:J,8,FALSE)," ")</f>
        <v xml:space="preserve"> </v>
      </c>
      <c r="AF36" t="str">
        <f>IFERROR(VLOOKUP(A36,'21.10.18.4 Snowplanet SL'!C:J,8,FALSE)," ")</f>
        <v xml:space="preserve"> </v>
      </c>
      <c r="AH36" s="25">
        <v>990</v>
      </c>
      <c r="AI36" s="25">
        <v>990</v>
      </c>
      <c r="AJ36" t="str">
        <f>IFERROR((SMALL(T36:AF36,1)+SMALL(T36:AF36,2))/2," ")</f>
        <v xml:space="preserve"> </v>
      </c>
      <c r="AK36" t="str">
        <f>IFERROR(SMALL(T36:AF36,1)+(SMALL(T36:AF36,1)*0.2)," ")</f>
        <v xml:space="preserve"> </v>
      </c>
      <c r="AM36" s="25">
        <f>MIN(AI36,AJ36,AK36)</f>
        <v>990</v>
      </c>
      <c r="AP36" s="21" t="str">
        <f>IFERROR(VLOOKUP(A36,'11.08.18.1 Whaka GS'!A:I,9,FALSE)," ")</f>
        <v xml:space="preserve"> </v>
      </c>
      <c r="AQ36" s="21" t="str">
        <f>IFERROR(VLOOKUP(A36,'11.08.18.2 Whaka GS'!A:G,7,FALSE)," ")</f>
        <v xml:space="preserve"> </v>
      </c>
      <c r="AR36" s="21" t="str">
        <f>IFERROR(VLOOKUP(A36,'18.08.18 .1 Coronet GS'!C:K,9,FALSE)," ")</f>
        <v xml:space="preserve"> </v>
      </c>
      <c r="AS36" s="21" t="str">
        <f>IFERROR(VLOOKUP(A36,'18.08.18 .2 Coronet GS'!C:K,9,FALSE)," ")</f>
        <v xml:space="preserve"> </v>
      </c>
      <c r="AT36" s="21" t="str">
        <f>IFERROR(VLOOKUP(A36,'19.08.18 .1 Coronet GS'!C:K,9,FALSE)," ")</f>
        <v xml:space="preserve"> </v>
      </c>
      <c r="AU36" s="21" t="str">
        <f>IFERROR(VLOOKUP(A36,'19.08.18 .2 Coronet GS'!C:K,9,FALSE)," ")</f>
        <v xml:space="preserve"> </v>
      </c>
      <c r="AV36" s="21" t="str">
        <f>IFERROR(VLOOKUP(A36,'15.09.18.1 Mt Hutt GS '!A:B,2,FALSE)," ")</f>
        <v xml:space="preserve"> </v>
      </c>
      <c r="AW36" s="21" t="str">
        <f>IFERROR(VLOOKUP(A36,'180922.1 WH GS'!C:K,9,FALSE)," ")</f>
        <v xml:space="preserve"> </v>
      </c>
      <c r="AX36" s="21" t="str">
        <f>IFERROR(VLOOKUP(A36,'180922.2 WH GS 2'!C:K,9,FALSE)," ")</f>
        <v xml:space="preserve"> </v>
      </c>
      <c r="AY36" s="21" t="str">
        <f>IFERROR(VLOOKUP(A36,'180928.1 CA GS'!A:L,12,FALSE)," " )</f>
        <v xml:space="preserve"> </v>
      </c>
      <c r="AZ36" s="21" t="str">
        <f>IFERROR(VLOOKUP(A36,'180928.2 CA GS'!C:I,7,FALSE)," ")</f>
        <v xml:space="preserve"> </v>
      </c>
      <c r="BA36" s="21" t="str">
        <f>IFERROR(VLOOKUP(A36,'180928.3 CA GS'!C:I,7,FALSE)," ")</f>
        <v xml:space="preserve"> </v>
      </c>
      <c r="BC36" s="25">
        <v>990</v>
      </c>
      <c r="BD36" s="25">
        <v>990</v>
      </c>
      <c r="BE36" t="str">
        <f>IFERROR((SMALL(AP36:BA36,1)+SMALL(AP36:BA36,2))/2," ")</f>
        <v xml:space="preserve"> </v>
      </c>
      <c r="BF36" t="str">
        <f>IFERROR(SMALL(AP36:BA36,1)+(SMALL(AP36:BA36,1)*0.2)," ")</f>
        <v xml:space="preserve"> </v>
      </c>
      <c r="BH36" s="25">
        <f>MIN(BD36,BE36,BF36)</f>
        <v>990</v>
      </c>
      <c r="BK36" s="21" t="str">
        <f>IFERROR(VLOOKUP(A36,'14.09.18 Mt Hutt SG'!A:C,2,FALSE)," ")</f>
        <v xml:space="preserve"> </v>
      </c>
      <c r="BL36" s="21" t="str">
        <f>IFERROR(VLOOKUP(A36,'14.09.18.2 Mt Hutt SG'!A:B,2,FALSE)," ")</f>
        <v xml:space="preserve"> </v>
      </c>
      <c r="BN36" s="25">
        <v>990</v>
      </c>
      <c r="BO36" s="25">
        <v>990</v>
      </c>
      <c r="BP36" t="str">
        <f>IFERROR((SMALL(BK36:BL36,1)+SMALL(BK36:BL36,2))/2," ")</f>
        <v xml:space="preserve"> </v>
      </c>
      <c r="BQ36" t="str">
        <f>IFERROR(SMALL(BK36:BL36,1)+(SMALL(BK36:BL36,1)*0.2)," ")</f>
        <v xml:space="preserve"> </v>
      </c>
      <c r="BS36" s="25">
        <f>MIN(BO36,BP36,BQ36)</f>
        <v>990</v>
      </c>
    </row>
    <row r="37" spans="1:72" x14ac:dyDescent="0.25">
      <c r="A37" s="22">
        <v>2018080508</v>
      </c>
      <c r="B37" s="22" t="s">
        <v>669</v>
      </c>
      <c r="C37" s="22" t="s">
        <v>736</v>
      </c>
      <c r="D37" s="22" t="s">
        <v>58</v>
      </c>
      <c r="E37" s="22" t="s">
        <v>52</v>
      </c>
      <c r="F37" s="22">
        <v>2003</v>
      </c>
      <c r="G37" s="22" t="str">
        <f>VLOOKUP(F37,'18 Age Cats'!A:B,2,FALSE)</f>
        <v>U16</v>
      </c>
      <c r="H37" s="22" t="s">
        <v>598</v>
      </c>
      <c r="I37" s="22" t="s">
        <v>598</v>
      </c>
      <c r="J37" s="36">
        <f>AM37</f>
        <v>217.56</v>
      </c>
      <c r="K37">
        <v>47</v>
      </c>
      <c r="L37" t="str">
        <f>IF(J37=AI37,"*"," ")</f>
        <v xml:space="preserve"> </v>
      </c>
      <c r="M37" s="36">
        <f>BH37</f>
        <v>255.93</v>
      </c>
      <c r="N37">
        <v>64</v>
      </c>
      <c r="O37" t="str">
        <f>IF(M37=BD37,"*"," ")</f>
        <v xml:space="preserve"> </v>
      </c>
      <c r="P37" s="36">
        <f>BS37</f>
        <v>990</v>
      </c>
      <c r="Q37" s="22"/>
      <c r="R37" t="str">
        <f>IF(P37=BO37,"*"," ")</f>
        <v>*</v>
      </c>
      <c r="S37" s="22"/>
      <c r="T37" s="23"/>
      <c r="U37" s="23"/>
      <c r="V37" s="21">
        <f>IFERROR(VLOOKUP(A37,'12.08.18.1 Whaka SL'!A:G,7,FALSE)," ")</f>
        <v>202.86</v>
      </c>
      <c r="W37" s="21">
        <f>IFERROR(VLOOKUP(A37,'12.08.18.2 Whaka SL'!A:G,7,FALSE)," ")</f>
        <v>232.26</v>
      </c>
      <c r="X37" s="24" t="str">
        <f>IFERROR(VLOOKUP(A37,'20.08.18.1 Coronet SL'!C:K,9,FALSE)," ")</f>
        <v xml:space="preserve"> </v>
      </c>
      <c r="Y37" s="21" t="str">
        <f>IFERROR(VLOOKUP(A37,'20.08.18.2 Coronet SL'!C:K,9,FALSE)," ")</f>
        <v xml:space="preserve"> </v>
      </c>
      <c r="Z37" s="21" t="str">
        <f>IFERROR(VLOOKUP(A37,'16.09.18.1 Mt Hutt SL'!A:B,2,FALSE)," ")</f>
        <v xml:space="preserve"> </v>
      </c>
      <c r="AA37" s="21" t="str">
        <f>IFERROR(VLOOKUP(A37,'16.09.18 .2 Mt Hutt SL'!A:B,2,FALSE)," ")</f>
        <v xml:space="preserve"> </v>
      </c>
      <c r="AB37" s="21" t="str">
        <f>IFERROR(VLOOKUP(A37,'180923.1 WH SL'!C:K,9,FALSE)," ")</f>
        <v xml:space="preserve"> </v>
      </c>
      <c r="AC37" s="21" t="str">
        <f>IFERROR(VLOOKUP(A37,'180927.1 CA SL '!A:L,12,FALSE)," ")</f>
        <v xml:space="preserve"> </v>
      </c>
      <c r="AD37" s="21" t="str">
        <f>IFERROR(VLOOKUP(A37,'180927.2 CA SL'!A:L,12,FALSE)," ")</f>
        <v xml:space="preserve"> </v>
      </c>
      <c r="AE37" s="21" t="str">
        <f>IFERROR(VLOOKUP(A37,'21.10.18.2   Snowplanet SL'!C:J,8,FALSE)," ")</f>
        <v xml:space="preserve"> </v>
      </c>
      <c r="AF37" t="str">
        <f>IFERROR(VLOOKUP(A37,'21.10.18.4 Snowplanet SL'!C:J,8,FALSE)," ")</f>
        <v xml:space="preserve"> </v>
      </c>
      <c r="AH37" s="25">
        <v>990</v>
      </c>
      <c r="AI37" s="36">
        <v>990</v>
      </c>
      <c r="AJ37">
        <f>IFERROR((SMALL(T37:AF37,1)+SMALL(T37:AF37,2))/2," ")</f>
        <v>217.56</v>
      </c>
      <c r="AK37">
        <f>IFERROR(SMALL(T37:AF37,1)+(SMALL(T37:AF37,1)*0.2)," ")</f>
        <v>243.43200000000002</v>
      </c>
      <c r="AM37" s="25">
        <f>MIN(AI37,AJ37,AK37)</f>
        <v>217.56</v>
      </c>
      <c r="AP37" s="21">
        <f>IFERROR(VLOOKUP(A37,'11.08.18.1 Whaka GS'!A:I,9,FALSE)," ")</f>
        <v>274.07</v>
      </c>
      <c r="AQ37" s="21">
        <f>IFERROR(VLOOKUP(A37,'11.08.18.2 Whaka GS'!A:G,7,FALSE)," ")</f>
        <v>237.79</v>
      </c>
      <c r="AR37" s="21" t="str">
        <f>IFERROR(VLOOKUP(A37,'18.08.18 .1 Coronet GS'!C:K,9,FALSE)," ")</f>
        <v xml:space="preserve"> </v>
      </c>
      <c r="AS37" s="21" t="str">
        <f>IFERROR(VLOOKUP(A37,'18.08.18 .2 Coronet GS'!C:K,9,FALSE)," ")</f>
        <v xml:space="preserve"> </v>
      </c>
      <c r="AT37" s="21" t="str">
        <f>IFERROR(VLOOKUP(A37,'19.08.18 .1 Coronet GS'!C:K,9,FALSE)," ")</f>
        <v xml:space="preserve"> </v>
      </c>
      <c r="AU37" s="21" t="str">
        <f>IFERROR(VLOOKUP(A37,'19.08.18 .2 Coronet GS'!C:K,9,FALSE)," ")</f>
        <v xml:space="preserve"> </v>
      </c>
      <c r="AV37" s="21" t="str">
        <f>IFERROR(VLOOKUP(A37,'15.09.18.1 Mt Hutt GS '!A:B,2,FALSE)," ")</f>
        <v xml:space="preserve"> </v>
      </c>
      <c r="AW37" s="21" t="str">
        <f>IFERROR(VLOOKUP(A37,'180922.1 WH GS'!C:K,9,FALSE)," ")</f>
        <v xml:space="preserve"> </v>
      </c>
      <c r="AX37" s="21" t="str">
        <f>IFERROR(VLOOKUP(A37,'180922.2 WH GS 2'!C:K,9,FALSE)," ")</f>
        <v xml:space="preserve"> </v>
      </c>
      <c r="AY37" s="21" t="str">
        <f>IFERROR(VLOOKUP(A37,'180928.1 CA GS'!A:L,12,FALSE)," " )</f>
        <v xml:space="preserve"> </v>
      </c>
      <c r="AZ37" s="21" t="str">
        <f>IFERROR(VLOOKUP(A37,'180928.2 CA GS'!C:I,7,FALSE)," ")</f>
        <v xml:space="preserve"> </v>
      </c>
      <c r="BA37" s="21" t="str">
        <f>IFERROR(VLOOKUP(A37,'180928.3 CA GS'!C:I,7,FALSE)," ")</f>
        <v xml:space="preserve"> </v>
      </c>
      <c r="BB37" s="22"/>
      <c r="BC37" s="36">
        <v>990</v>
      </c>
      <c r="BD37" s="36">
        <v>990</v>
      </c>
      <c r="BE37">
        <f>IFERROR((SMALL(AP37:BA37,1)+SMALL(AP37:BA37,2))/2," ")</f>
        <v>255.93</v>
      </c>
      <c r="BF37">
        <f>IFERROR(SMALL(AP37:BA37,1)+(SMALL(AP37:BA37,1)*0.2)," ")</f>
        <v>285.34800000000001</v>
      </c>
      <c r="BG37" s="22"/>
      <c r="BH37" s="25">
        <f>MIN(BD37,BE37,BF37)</f>
        <v>255.93</v>
      </c>
      <c r="BI37" s="22"/>
      <c r="BJ37" s="22"/>
      <c r="BK37" s="21" t="str">
        <f>IFERROR(VLOOKUP(A37,'14.09.18 Mt Hutt SG'!A:C,2,FALSE)," ")</f>
        <v xml:space="preserve"> </v>
      </c>
      <c r="BL37" s="21" t="str">
        <f>IFERROR(VLOOKUP(A37,'14.09.18.2 Mt Hutt SG'!A:B,2,FALSE)," ")</f>
        <v xml:space="preserve"> </v>
      </c>
      <c r="BM37" s="22"/>
      <c r="BN37" s="36">
        <v>990</v>
      </c>
      <c r="BO37" s="36">
        <v>990</v>
      </c>
      <c r="BP37" t="str">
        <f>IFERROR((SMALL(BK37:BL37,1)+SMALL(BK37:BL37,2))/2," ")</f>
        <v xml:space="preserve"> </v>
      </c>
      <c r="BQ37" t="str">
        <f>IFERROR(SMALL(BK37:BL37,1)+(SMALL(BK37:BL37,1)*0.2)," ")</f>
        <v xml:space="preserve"> </v>
      </c>
      <c r="BR37" s="22"/>
      <c r="BS37" s="25">
        <f>MIN(BO37,BP37,BQ37)</f>
        <v>990</v>
      </c>
      <c r="BT37" s="22"/>
    </row>
    <row r="38" spans="1:72" x14ac:dyDescent="0.25">
      <c r="A38">
        <v>2018033959</v>
      </c>
      <c r="B38" t="s">
        <v>162</v>
      </c>
      <c r="C38" t="s">
        <v>163</v>
      </c>
      <c r="E38" t="s">
        <v>57</v>
      </c>
      <c r="F38">
        <v>2005</v>
      </c>
      <c r="G38" t="str">
        <f>VLOOKUP(F38,'18 Age Cats'!A:B,2,FALSE)</f>
        <v>U14</v>
      </c>
      <c r="I38" t="s">
        <v>649</v>
      </c>
      <c r="J38" s="36">
        <f>AM38</f>
        <v>990</v>
      </c>
      <c r="L38" t="str">
        <f>IF(J38=AI38,"*"," ")</f>
        <v>*</v>
      </c>
      <c r="M38" s="36">
        <f>BH38</f>
        <v>990</v>
      </c>
      <c r="O38" t="str">
        <f>IF(M38=BD38,"*"," ")</f>
        <v>*</v>
      </c>
      <c r="P38" s="36">
        <f>BS38</f>
        <v>990</v>
      </c>
      <c r="R38" t="str">
        <f>IF(P38=BO38,"*"," ")</f>
        <v>*</v>
      </c>
      <c r="T38" s="21" t="str">
        <f>IFERROR(VLOOKUP(A38,'15.07.18.1 Mt Hutt SL'!C:I,7,FALSE)," ")</f>
        <v xml:space="preserve"> </v>
      </c>
      <c r="U38" s="21" t="str">
        <f>IFERROR(VLOOKUP(A38,'15.07.18.2 Mt Hutt SL'!C:I,7,FALSE)," ")</f>
        <v xml:space="preserve"> </v>
      </c>
      <c r="V38" s="21" t="str">
        <f>IFERROR(VLOOKUP(A38,'12.08.18.1 Whaka SL'!A:G,7,FALSE)," ")</f>
        <v xml:space="preserve"> </v>
      </c>
      <c r="W38" s="21" t="str">
        <f>IFERROR(VLOOKUP(A38,'12.08.18.2 Whaka SL'!A:G,7,FALSE)," ")</f>
        <v xml:space="preserve"> </v>
      </c>
      <c r="X38" s="24" t="str">
        <f>IFERROR(VLOOKUP(A38,'20.08.18.1 Coronet SL'!C:K,9,FALSE)," ")</f>
        <v xml:space="preserve"> </v>
      </c>
      <c r="Y38" s="21" t="str">
        <f>IFERROR(VLOOKUP(A38,'20.08.18.2 Coronet SL'!C:K,9,FALSE)," ")</f>
        <v xml:space="preserve"> </v>
      </c>
      <c r="Z38" s="21" t="str">
        <f>IFERROR(VLOOKUP(A38,'16.09.18.1 Mt Hutt SL'!A:B,2,FALSE)," ")</f>
        <v xml:space="preserve"> </v>
      </c>
      <c r="AA38" s="21" t="str">
        <f>IFERROR(VLOOKUP(A38,'16.09.18 .2 Mt Hutt SL'!A:B,2,FALSE)," ")</f>
        <v xml:space="preserve"> </v>
      </c>
      <c r="AB38" s="21" t="str">
        <f>IFERROR(VLOOKUP(A38,'180923.1 WH SL'!C:K,9,FALSE)," ")</f>
        <v xml:space="preserve"> </v>
      </c>
      <c r="AC38" s="21" t="str">
        <f>IFERROR(VLOOKUP(A38,'180927.1 CA SL '!A:L,12,FALSE)," ")</f>
        <v xml:space="preserve"> </v>
      </c>
      <c r="AD38" s="21" t="str">
        <f>IFERROR(VLOOKUP(A38,'180927.2 CA SL'!A:L,12,FALSE)," ")</f>
        <v xml:space="preserve"> </v>
      </c>
      <c r="AE38" s="21" t="str">
        <f>IFERROR(VLOOKUP(A38,'21.10.18.2   Snowplanet SL'!C:J,8,FALSE)," ")</f>
        <v xml:space="preserve"> </v>
      </c>
      <c r="AF38" t="str">
        <f>IFERROR(VLOOKUP(A38,'21.10.18.4 Snowplanet SL'!C:J,8,FALSE)," ")</f>
        <v xml:space="preserve"> </v>
      </c>
      <c r="AH38" s="25">
        <f>IFERROR(VLOOKUP(A38,'18.0 Base List'!A:G,5,FALSE),"990.00")</f>
        <v>990</v>
      </c>
      <c r="AI38" s="25">
        <v>990</v>
      </c>
      <c r="AJ38" t="str">
        <f>IFERROR((SMALL(T38:AF38,1)+SMALL(T38:AF38,2))/2," ")</f>
        <v xml:space="preserve"> </v>
      </c>
      <c r="AK38" t="str">
        <f>IFERROR(SMALL(T38:AF38,1)+(SMALL(T38:AF38,1)*0.2)," ")</f>
        <v xml:space="preserve"> </v>
      </c>
      <c r="AM38" s="25">
        <f>MIN(AI38,AJ38,AK38)</f>
        <v>990</v>
      </c>
      <c r="AP38" s="21" t="str">
        <f>IFERROR(VLOOKUP(A38,'11.08.18.1 Whaka GS'!A:I,9,FALSE)," ")</f>
        <v xml:space="preserve"> </v>
      </c>
      <c r="AQ38" s="21" t="str">
        <f>IFERROR(VLOOKUP(A38,'11.08.18.2 Whaka GS'!A:G,7,FALSE)," ")</f>
        <v xml:space="preserve"> </v>
      </c>
      <c r="AR38" s="21" t="str">
        <f>IFERROR(VLOOKUP(A38,'18.08.18 .1 Coronet GS'!C:K,9,FALSE)," ")</f>
        <v xml:space="preserve"> </v>
      </c>
      <c r="AS38" s="21" t="str">
        <f>IFERROR(VLOOKUP(A38,'18.08.18 .2 Coronet GS'!C:K,9,FALSE)," ")</f>
        <v xml:space="preserve"> </v>
      </c>
      <c r="AT38" s="21" t="str">
        <f>IFERROR(VLOOKUP(A38,'19.08.18 .1 Coronet GS'!C:K,9,FALSE)," ")</f>
        <v xml:space="preserve"> </v>
      </c>
      <c r="AU38" s="21" t="str">
        <f>IFERROR(VLOOKUP(A38,'19.08.18 .2 Coronet GS'!C:K,9,FALSE)," ")</f>
        <v xml:space="preserve"> </v>
      </c>
      <c r="AV38" s="21" t="str">
        <f>IFERROR(VLOOKUP(A38,'15.09.18.1 Mt Hutt GS '!A:B,2,FALSE)," ")</f>
        <v xml:space="preserve"> </v>
      </c>
      <c r="AW38" s="21" t="str">
        <f>IFERROR(VLOOKUP(A38,'180922.1 WH GS'!C:K,9,FALSE)," ")</f>
        <v xml:space="preserve"> </v>
      </c>
      <c r="AX38" s="21" t="str">
        <f>IFERROR(VLOOKUP(A38,'180922.2 WH GS 2'!C:K,9,FALSE)," ")</f>
        <v xml:space="preserve"> </v>
      </c>
      <c r="AY38" s="21" t="str">
        <f>IFERROR(VLOOKUP(A38,'180928.1 CA GS'!A:L,12,FALSE)," " )</f>
        <v xml:space="preserve"> </v>
      </c>
      <c r="AZ38" s="21" t="str">
        <f>IFERROR(VLOOKUP(A38,'180928.2 CA GS'!C:I,7,FALSE)," ")</f>
        <v xml:space="preserve"> </v>
      </c>
      <c r="BA38" s="21" t="str">
        <f>IFERROR(VLOOKUP(A38,'180928.3 CA GS'!C:I,7,FALSE)," ")</f>
        <v xml:space="preserve"> </v>
      </c>
      <c r="BC38" s="25">
        <v>990</v>
      </c>
      <c r="BD38" s="25">
        <v>990</v>
      </c>
      <c r="BE38" t="str">
        <f>IFERROR((SMALL(AP38:BA38,1)+SMALL(AP38:BA38,2))/2," ")</f>
        <v xml:space="preserve"> </v>
      </c>
      <c r="BF38" t="str">
        <f>IFERROR(SMALL(AP38:BA38,1)+(SMALL(AP38:BA38,1)*0.2)," ")</f>
        <v xml:space="preserve"> </v>
      </c>
      <c r="BH38" s="25">
        <f>MIN(BD38,BE38,BF38)</f>
        <v>990</v>
      </c>
      <c r="BK38" s="21" t="str">
        <f>IFERROR(VLOOKUP(A38,'14.09.18 Mt Hutt SG'!A:C,2,FALSE)," ")</f>
        <v xml:space="preserve"> </v>
      </c>
      <c r="BL38" s="21" t="str">
        <f>IFERROR(VLOOKUP(A38,'14.09.18.2 Mt Hutt SG'!A:B,2,FALSE)," ")</f>
        <v xml:space="preserve"> </v>
      </c>
      <c r="BN38" s="25">
        <v>990</v>
      </c>
      <c r="BO38" s="25">
        <v>990</v>
      </c>
      <c r="BP38" t="str">
        <f>IFERROR((SMALL(BK38:BL38,1)+SMALL(BK38:BL38,2))/2," ")</f>
        <v xml:space="preserve"> </v>
      </c>
      <c r="BQ38" t="str">
        <f>IFERROR(SMALL(BK38:BL38,1)+(SMALL(BK38:BL38,1)*0.2)," ")</f>
        <v xml:space="preserve"> </v>
      </c>
      <c r="BS38" s="25">
        <f>MIN(BO38,BP38,BQ38)</f>
        <v>990</v>
      </c>
    </row>
    <row r="39" spans="1:72" x14ac:dyDescent="0.25">
      <c r="A39">
        <v>201306168</v>
      </c>
      <c r="B39" t="s">
        <v>117</v>
      </c>
      <c r="C39" t="s">
        <v>520</v>
      </c>
      <c r="D39" t="s">
        <v>58</v>
      </c>
      <c r="E39" t="s">
        <v>52</v>
      </c>
      <c r="F39">
        <v>1999</v>
      </c>
      <c r="G39" t="str">
        <f>VLOOKUP(F39,'18 Age Cats'!A:B,2,FALSE)</f>
        <v>U21</v>
      </c>
      <c r="H39" t="s">
        <v>515</v>
      </c>
      <c r="I39" t="s">
        <v>610</v>
      </c>
      <c r="J39" s="36">
        <f>AM39</f>
        <v>990</v>
      </c>
      <c r="L39" t="str">
        <f>IF(J39=AI39,"*"," ")</f>
        <v>*</v>
      </c>
      <c r="M39" s="36">
        <f>BH39</f>
        <v>990</v>
      </c>
      <c r="O39" t="str">
        <f>IF(M39=BD39,"*"," ")</f>
        <v>*</v>
      </c>
      <c r="P39" s="36">
        <f>BS39</f>
        <v>990</v>
      </c>
      <c r="R39" t="str">
        <f>IF(P39=BO39,"*"," ")</f>
        <v>*</v>
      </c>
      <c r="T39" s="21" t="str">
        <f>IFERROR(VLOOKUP(A39,'15.07.18.1 Mt Hutt SL'!C:I,7,FALSE)," ")</f>
        <v xml:space="preserve"> </v>
      </c>
      <c r="U39" s="21" t="str">
        <f>IFERROR(VLOOKUP(A39,'15.07.18.2 Mt Hutt SL'!C:I,7,FALSE)," ")</f>
        <v xml:space="preserve"> </v>
      </c>
      <c r="V39" s="21" t="str">
        <f>IFERROR(VLOOKUP(A39,'12.08.18.1 Whaka SL'!A:G,7,FALSE)," ")</f>
        <v xml:space="preserve"> </v>
      </c>
      <c r="W39" s="21" t="str">
        <f>IFERROR(VLOOKUP(A39,'12.08.18.2 Whaka SL'!A:G,7,FALSE)," ")</f>
        <v xml:space="preserve"> </v>
      </c>
      <c r="X39" s="24" t="str">
        <f>IFERROR(VLOOKUP(A39,'20.08.18.1 Coronet SL'!C:K,9,FALSE)," ")</f>
        <v xml:space="preserve"> </v>
      </c>
      <c r="Y39" s="21" t="str">
        <f>IFERROR(VLOOKUP(A39,'20.08.18.2 Coronet SL'!C:K,9,FALSE)," ")</f>
        <v xml:space="preserve"> </v>
      </c>
      <c r="Z39" s="21" t="str">
        <f>IFERROR(VLOOKUP(A39,'16.09.18.1 Mt Hutt SL'!A:B,2,FALSE)," ")</f>
        <v xml:space="preserve"> </v>
      </c>
      <c r="AA39" s="21" t="str">
        <f>IFERROR(VLOOKUP(A39,'16.09.18 .2 Mt Hutt SL'!A:B,2,FALSE)," ")</f>
        <v xml:space="preserve"> </v>
      </c>
      <c r="AB39" s="21" t="str">
        <f>IFERROR(VLOOKUP(A39,'180923.1 WH SL'!C:K,9,FALSE)," ")</f>
        <v xml:space="preserve"> </v>
      </c>
      <c r="AC39" s="21" t="str">
        <f>IFERROR(VLOOKUP(A39,'180927.1 CA SL '!A:L,12,FALSE)," ")</f>
        <v xml:space="preserve"> </v>
      </c>
      <c r="AD39" s="21" t="str">
        <f>IFERROR(VLOOKUP(A39,'180927.2 CA SL'!A:L,12,FALSE)," ")</f>
        <v xml:space="preserve"> </v>
      </c>
      <c r="AE39" s="21" t="str">
        <f>IFERROR(VLOOKUP(A39,'21.10.18.2   Snowplanet SL'!C:J,8,FALSE)," ")</f>
        <v xml:space="preserve"> </v>
      </c>
      <c r="AF39" t="str">
        <f>IFERROR(VLOOKUP(A39,'21.10.18.4 Snowplanet SL'!C:J,8,FALSE)," ")</f>
        <v xml:space="preserve"> </v>
      </c>
      <c r="AH39" s="25">
        <v>990</v>
      </c>
      <c r="AI39" s="25">
        <v>990</v>
      </c>
      <c r="AJ39" t="str">
        <f>IFERROR((SMALL(T39:AF39,1)+SMALL(T39:AF39,2))/2," ")</f>
        <v xml:space="preserve"> </v>
      </c>
      <c r="AK39" t="str">
        <f>IFERROR(SMALL(T39:AF39,1)+(SMALL(T39:AF39,1)*0.2)," ")</f>
        <v xml:space="preserve"> </v>
      </c>
      <c r="AM39" s="25">
        <f>MIN(AI39,AJ39,AK39)</f>
        <v>990</v>
      </c>
      <c r="AP39" s="21" t="str">
        <f>IFERROR(VLOOKUP(A39,'11.08.18.1 Whaka GS'!A:I,9,FALSE)," ")</f>
        <v xml:space="preserve"> </v>
      </c>
      <c r="AQ39" s="21" t="str">
        <f>IFERROR(VLOOKUP(A39,'11.08.18.2 Whaka GS'!A:G,7,FALSE)," ")</f>
        <v xml:space="preserve"> </v>
      </c>
      <c r="AR39" s="21" t="str">
        <f>IFERROR(VLOOKUP(A39,'18.08.18 .1 Coronet GS'!C:K,9,FALSE)," ")</f>
        <v xml:space="preserve"> </v>
      </c>
      <c r="AS39" s="21" t="str">
        <f>IFERROR(VLOOKUP(A39,'18.08.18 .2 Coronet GS'!C:K,9,FALSE)," ")</f>
        <v xml:space="preserve"> </v>
      </c>
      <c r="AT39" s="21" t="str">
        <f>IFERROR(VLOOKUP(A39,'19.08.18 .1 Coronet GS'!C:K,9,FALSE)," ")</f>
        <v xml:space="preserve"> </v>
      </c>
      <c r="AU39" s="21" t="str">
        <f>IFERROR(VLOOKUP(A39,'19.08.18 .2 Coronet GS'!C:K,9,FALSE)," ")</f>
        <v xml:space="preserve"> </v>
      </c>
      <c r="AV39" s="21" t="str">
        <f>IFERROR(VLOOKUP(A39,'15.09.18.1 Mt Hutt GS '!A:B,2,FALSE)," ")</f>
        <v xml:space="preserve"> </v>
      </c>
      <c r="AW39" s="21" t="str">
        <f>IFERROR(VLOOKUP(A39,'180922.1 WH GS'!C:K,9,FALSE)," ")</f>
        <v xml:space="preserve"> </v>
      </c>
      <c r="AX39" s="21" t="str">
        <f>IFERROR(VLOOKUP(A39,'180922.2 WH GS 2'!C:K,9,FALSE)," ")</f>
        <v xml:space="preserve"> </v>
      </c>
      <c r="AY39" s="21" t="str">
        <f>IFERROR(VLOOKUP(A39,'180928.1 CA GS'!A:L,12,FALSE)," " )</f>
        <v xml:space="preserve"> </v>
      </c>
      <c r="AZ39" s="21" t="str">
        <f>IFERROR(VLOOKUP(A39,'180928.2 CA GS'!C:I,7,FALSE)," ")</f>
        <v xml:space="preserve"> </v>
      </c>
      <c r="BA39" s="21" t="str">
        <f>IFERROR(VLOOKUP(A39,'180928.3 CA GS'!C:I,7,FALSE)," ")</f>
        <v xml:space="preserve"> </v>
      </c>
      <c r="BC39" s="25">
        <v>990</v>
      </c>
      <c r="BD39" s="25">
        <v>990</v>
      </c>
      <c r="BE39" t="str">
        <f>IFERROR((SMALL(AP39:BA39,1)+SMALL(AP39:BA39,2))/2," ")</f>
        <v xml:space="preserve"> </v>
      </c>
      <c r="BF39" t="str">
        <f>IFERROR(SMALL(AP39:BA39,1)+(SMALL(AP39:BA39,1)*0.2)," ")</f>
        <v xml:space="preserve"> </v>
      </c>
      <c r="BH39" s="25">
        <f>MIN(BD39,BE39,BF39)</f>
        <v>990</v>
      </c>
      <c r="BK39" s="21" t="str">
        <f>IFERROR(VLOOKUP(A39,'14.09.18 Mt Hutt SG'!A:C,2,FALSE)," ")</f>
        <v xml:space="preserve"> </v>
      </c>
      <c r="BL39" s="21" t="str">
        <f>IFERROR(VLOOKUP(A39,'14.09.18.2 Mt Hutt SG'!A:B,2,FALSE)," ")</f>
        <v xml:space="preserve"> </v>
      </c>
      <c r="BN39" s="25">
        <v>990</v>
      </c>
      <c r="BO39" s="25">
        <v>990</v>
      </c>
      <c r="BP39" t="str">
        <f>IFERROR((SMALL(BK39:BL39,1)+SMALL(BK39:BL39,2))/2," ")</f>
        <v xml:space="preserve"> </v>
      </c>
      <c r="BQ39" t="str">
        <f>IFERROR(SMALL(BK39:BL39,1)+(SMALL(BK39:BL39,1)*0.2)," ")</f>
        <v xml:space="preserve"> </v>
      </c>
      <c r="BS39" s="25">
        <f>MIN(BO39,BP39,BQ39)</f>
        <v>990</v>
      </c>
    </row>
    <row r="40" spans="1:72" x14ac:dyDescent="0.25">
      <c r="A40">
        <v>2018020244</v>
      </c>
      <c r="B40" t="s">
        <v>521</v>
      </c>
      <c r="C40" t="s">
        <v>522</v>
      </c>
      <c r="D40" t="s">
        <v>58</v>
      </c>
      <c r="E40" t="s">
        <v>52</v>
      </c>
      <c r="F40">
        <v>2006</v>
      </c>
      <c r="G40" t="str">
        <f>VLOOKUP(F40,'18 Age Cats'!A:B,2,FALSE)</f>
        <v>U14</v>
      </c>
      <c r="H40" t="s">
        <v>502</v>
      </c>
      <c r="I40" t="s">
        <v>606</v>
      </c>
      <c r="J40" s="36">
        <f>AM40</f>
        <v>990</v>
      </c>
      <c r="L40" t="str">
        <f>IF(J40=AI40,"*"," ")</f>
        <v>*</v>
      </c>
      <c r="M40" s="36">
        <f>BH40</f>
        <v>990</v>
      </c>
      <c r="O40" t="str">
        <f>IF(M40=BD40,"*"," ")</f>
        <v>*</v>
      </c>
      <c r="P40" s="36">
        <f>BS40</f>
        <v>990</v>
      </c>
      <c r="R40" t="str">
        <f>IF(P40=BO40,"*"," ")</f>
        <v>*</v>
      </c>
      <c r="T40" s="21" t="str">
        <f>IFERROR(VLOOKUP(A40,'15.07.18.1 Mt Hutt SL'!C:I,7,FALSE)," ")</f>
        <v xml:space="preserve"> </v>
      </c>
      <c r="U40" s="21" t="str">
        <f>IFERROR(VLOOKUP(A40,'15.07.18.2 Mt Hutt SL'!C:I,7,FALSE)," ")</f>
        <v xml:space="preserve"> </v>
      </c>
      <c r="V40" s="21" t="str">
        <f>IFERROR(VLOOKUP(A40,'12.08.18.1 Whaka SL'!A:G,7,FALSE)," ")</f>
        <v xml:space="preserve"> </v>
      </c>
      <c r="W40" s="21" t="str">
        <f>IFERROR(VLOOKUP(A40,'12.08.18.2 Whaka SL'!A:G,7,FALSE)," ")</f>
        <v xml:space="preserve"> </v>
      </c>
      <c r="X40" s="24" t="str">
        <f>IFERROR(VLOOKUP(A40,'20.08.18.1 Coronet SL'!C:K,9,FALSE)," ")</f>
        <v xml:space="preserve"> </v>
      </c>
      <c r="Y40" s="21" t="str">
        <f>IFERROR(VLOOKUP(A40,'20.08.18.2 Coronet SL'!C:K,9,FALSE)," ")</f>
        <v xml:space="preserve"> </v>
      </c>
      <c r="Z40" s="21" t="str">
        <f>IFERROR(VLOOKUP(A40,'16.09.18.1 Mt Hutt SL'!A:B,2,FALSE)," ")</f>
        <v xml:space="preserve"> </v>
      </c>
      <c r="AA40" s="21" t="str">
        <f>IFERROR(VLOOKUP(A40,'16.09.18 .2 Mt Hutt SL'!A:B,2,FALSE)," ")</f>
        <v xml:space="preserve"> </v>
      </c>
      <c r="AB40" s="21" t="str">
        <f>IFERROR(VLOOKUP(A40,'180923.1 WH SL'!C:K,9,FALSE)," ")</f>
        <v xml:space="preserve"> </v>
      </c>
      <c r="AC40" s="21" t="str">
        <f>IFERROR(VLOOKUP(A40,'180927.1 CA SL '!A:L,12,FALSE)," ")</f>
        <v xml:space="preserve"> </v>
      </c>
      <c r="AD40" s="21" t="str">
        <f>IFERROR(VLOOKUP(A40,'180927.2 CA SL'!A:L,12,FALSE)," ")</f>
        <v xml:space="preserve"> </v>
      </c>
      <c r="AE40" s="21" t="str">
        <f>IFERROR(VLOOKUP(A40,'21.10.18.2   Snowplanet SL'!C:J,8,FALSE)," ")</f>
        <v xml:space="preserve"> </v>
      </c>
      <c r="AF40" t="str">
        <f>IFERROR(VLOOKUP(A40,'21.10.18.4 Snowplanet SL'!C:J,8,FALSE)," ")</f>
        <v xml:space="preserve"> </v>
      </c>
      <c r="AH40" s="25">
        <v>990</v>
      </c>
      <c r="AI40" s="25">
        <v>990</v>
      </c>
      <c r="AJ40" t="str">
        <f>IFERROR((SMALL(T40:AF40,1)+SMALL(T40:AF40,2))/2," ")</f>
        <v xml:space="preserve"> </v>
      </c>
      <c r="AK40" t="str">
        <f>IFERROR(SMALL(T40:AF40,1)+(SMALL(T40:AF40,1)*0.2)," ")</f>
        <v xml:space="preserve"> </v>
      </c>
      <c r="AM40" s="25">
        <f>MIN(AI40,AJ40,AK40)</f>
        <v>990</v>
      </c>
      <c r="AP40" s="21" t="str">
        <f>IFERROR(VLOOKUP(A40,'11.08.18.1 Whaka GS'!A:I,9,FALSE)," ")</f>
        <v xml:space="preserve"> </v>
      </c>
      <c r="AQ40" s="21" t="str">
        <f>IFERROR(VLOOKUP(A40,'11.08.18.2 Whaka GS'!A:G,7,FALSE)," ")</f>
        <v xml:space="preserve"> </v>
      </c>
      <c r="AR40" s="21" t="str">
        <f>IFERROR(VLOOKUP(A40,'18.08.18 .1 Coronet GS'!C:K,9,FALSE)," ")</f>
        <v xml:space="preserve"> </v>
      </c>
      <c r="AS40" s="21" t="str">
        <f>IFERROR(VLOOKUP(A40,'18.08.18 .2 Coronet GS'!C:K,9,FALSE)," ")</f>
        <v xml:space="preserve"> </v>
      </c>
      <c r="AT40" s="21" t="str">
        <f>IFERROR(VLOOKUP(A40,'19.08.18 .1 Coronet GS'!C:K,9,FALSE)," ")</f>
        <v xml:space="preserve"> </v>
      </c>
      <c r="AU40" s="21" t="str">
        <f>IFERROR(VLOOKUP(A40,'19.08.18 .2 Coronet GS'!C:K,9,FALSE)," ")</f>
        <v xml:space="preserve"> </v>
      </c>
      <c r="AV40" s="21" t="str">
        <f>IFERROR(VLOOKUP(A40,'15.09.18.1 Mt Hutt GS '!A:B,2,FALSE)," ")</f>
        <v xml:space="preserve"> </v>
      </c>
      <c r="AW40" s="21" t="str">
        <f>IFERROR(VLOOKUP(A40,'180922.1 WH GS'!C:K,9,FALSE)," ")</f>
        <v xml:space="preserve"> </v>
      </c>
      <c r="AX40" s="21" t="str">
        <f>IFERROR(VLOOKUP(A40,'180922.2 WH GS 2'!C:K,9,FALSE)," ")</f>
        <v xml:space="preserve"> </v>
      </c>
      <c r="AY40" s="21" t="str">
        <f>IFERROR(VLOOKUP(A40,'180928.1 CA GS'!A:L,12,FALSE)," " )</f>
        <v xml:space="preserve"> </v>
      </c>
      <c r="AZ40" s="21" t="str">
        <f>IFERROR(VLOOKUP(A40,'180928.2 CA GS'!C:I,7,FALSE)," ")</f>
        <v xml:space="preserve"> </v>
      </c>
      <c r="BA40" s="21" t="str">
        <f>IFERROR(VLOOKUP(A40,'180928.3 CA GS'!C:I,7,FALSE)," ")</f>
        <v xml:space="preserve"> </v>
      </c>
      <c r="BC40" s="25">
        <v>990</v>
      </c>
      <c r="BD40" s="25">
        <v>990</v>
      </c>
      <c r="BE40" t="str">
        <f>IFERROR((SMALL(AP40:BA40,1)+SMALL(AP40:BA40,2))/2," ")</f>
        <v xml:space="preserve"> </v>
      </c>
      <c r="BF40" t="str">
        <f>IFERROR(SMALL(AP40:BA40,1)+(SMALL(AP40:BA40,1)*0.2)," ")</f>
        <v xml:space="preserve"> </v>
      </c>
      <c r="BH40" s="25">
        <f>MIN(BD40,BE40,BF40)</f>
        <v>990</v>
      </c>
      <c r="BK40" s="21" t="str">
        <f>IFERROR(VLOOKUP(A40,'14.09.18 Mt Hutt SG'!A:C,2,FALSE)," ")</f>
        <v xml:space="preserve"> </v>
      </c>
      <c r="BL40" s="21" t="str">
        <f>IFERROR(VLOOKUP(A40,'14.09.18.2 Mt Hutt SG'!A:B,2,FALSE)," ")</f>
        <v xml:space="preserve"> </v>
      </c>
      <c r="BN40" s="25">
        <v>990</v>
      </c>
      <c r="BO40" s="25">
        <v>990</v>
      </c>
      <c r="BP40" t="str">
        <f>IFERROR((SMALL(BK40:BL40,1)+SMALL(BK40:BL40,2))/2," ")</f>
        <v xml:space="preserve"> </v>
      </c>
      <c r="BQ40" t="str">
        <f>IFERROR(SMALL(BK40:BL40,1)+(SMALL(BK40:BL40,1)*0.2)," ")</f>
        <v xml:space="preserve"> </v>
      </c>
      <c r="BS40" s="25">
        <f>MIN(BO40,BP40,BQ40)</f>
        <v>990</v>
      </c>
    </row>
    <row r="41" spans="1:72" x14ac:dyDescent="0.25">
      <c r="A41">
        <v>2014071941</v>
      </c>
      <c r="B41" t="s">
        <v>325</v>
      </c>
      <c r="C41" t="s">
        <v>326</v>
      </c>
      <c r="D41" t="s">
        <v>58</v>
      </c>
      <c r="E41" t="s">
        <v>57</v>
      </c>
      <c r="F41">
        <v>2004</v>
      </c>
      <c r="G41" t="str">
        <f>VLOOKUP(F41,'18 Age Cats'!A:B,2,FALSE)</f>
        <v>U16</v>
      </c>
      <c r="H41" t="s">
        <v>514</v>
      </c>
      <c r="I41" t="s">
        <v>514</v>
      </c>
      <c r="J41" s="36">
        <f>AM41</f>
        <v>256.37</v>
      </c>
      <c r="K41">
        <v>41</v>
      </c>
      <c r="L41" t="str">
        <f>IF(J41=AI41,"*"," ")</f>
        <v xml:space="preserve"> </v>
      </c>
      <c r="M41" s="36">
        <f>BH41</f>
        <v>187.02499999999998</v>
      </c>
      <c r="N41">
        <v>35</v>
      </c>
      <c r="O41" t="str">
        <f>IF(M41=BD41,"*"," ")</f>
        <v xml:space="preserve"> </v>
      </c>
      <c r="P41" s="36">
        <f>BS41</f>
        <v>192.19</v>
      </c>
      <c r="Q41">
        <v>15</v>
      </c>
      <c r="R41" t="str">
        <f>IF(P41=BO41,"*"," ")</f>
        <v xml:space="preserve"> </v>
      </c>
      <c r="V41" s="21" t="str">
        <f>IFERROR(VLOOKUP(A41,'12.08.18.1 Whaka SL'!A:G,7,FALSE)," ")</f>
        <v xml:space="preserve"> </v>
      </c>
      <c r="W41" s="21" t="str">
        <f>IFERROR(VLOOKUP(A41,'12.08.18.2 Whaka SL'!A:G,7,FALSE)," ")</f>
        <v xml:space="preserve"> </v>
      </c>
      <c r="X41" s="24">
        <f>IFERROR(VLOOKUP(A41,'20.08.18.1 Coronet SL'!C:K,9,FALSE)," ")</f>
        <v>298.01</v>
      </c>
      <c r="Y41" s="21">
        <f>IFERROR(VLOOKUP(A41,'20.08.18.2 Coronet SL'!C:K,9,FALSE)," ")</f>
        <v>281.63</v>
      </c>
      <c r="Z41" s="21" t="str">
        <f>IFERROR(VLOOKUP(A41,'16.09.18.1 Mt Hutt SL'!A:B,2,FALSE)," ")</f>
        <v xml:space="preserve"> </v>
      </c>
      <c r="AA41" s="21">
        <f>IFERROR(VLOOKUP(A41,'16.09.18 .2 Mt Hutt SL'!A:B,2,FALSE)," ")</f>
        <v>231.11</v>
      </c>
      <c r="AB41" s="21" t="str">
        <f>IFERROR(VLOOKUP(A41,'180923.1 WH SL'!C:K,9,FALSE)," ")</f>
        <v xml:space="preserve"> </v>
      </c>
      <c r="AC41" s="21" t="str">
        <f>IFERROR(VLOOKUP(A41,'180927.1 CA SL '!A:L,12,FALSE)," ")</f>
        <v xml:space="preserve"> </v>
      </c>
      <c r="AD41" s="21" t="str">
        <f>IFERROR(VLOOKUP(A41,'180927.2 CA SL'!A:L,12,FALSE)," ")</f>
        <v xml:space="preserve"> </v>
      </c>
      <c r="AE41" s="21" t="str">
        <f>IFERROR(VLOOKUP(A41,'21.10.18.2   Snowplanet SL'!C:J,8,FALSE)," ")</f>
        <v xml:space="preserve"> </v>
      </c>
      <c r="AF41" t="str">
        <f>IFERROR(VLOOKUP(A41,'21.10.18.4 Snowplanet SL'!C:J,8,FALSE)," ")</f>
        <v xml:space="preserve"> </v>
      </c>
      <c r="AH41" s="25">
        <f>IFERROR(VLOOKUP(A41,'18.0 Base List'!A:G,5,FALSE),"990.00")</f>
        <v>200.29000000000002</v>
      </c>
      <c r="AI41" s="25">
        <f>AH41+(AH41*0.5)</f>
        <v>300.43500000000006</v>
      </c>
      <c r="AJ41">
        <f>IFERROR((SMALL(T41:AF41,1)+SMALL(T41:AF41,2))/2," ")</f>
        <v>256.37</v>
      </c>
      <c r="AK41">
        <f>IFERROR(SMALL(T41:AF41,1)+(SMALL(T41:AF41,1)*0.2)," ")</f>
        <v>277.33199999999999</v>
      </c>
      <c r="AM41" s="25">
        <f>MIN(AI41,AJ41,AK41)</f>
        <v>256.37</v>
      </c>
      <c r="AP41" s="21" t="str">
        <f>IFERROR(VLOOKUP(A41,'11.08.18.1 Whaka GS'!A:I,9,FALSE)," ")</f>
        <v xml:space="preserve"> </v>
      </c>
      <c r="AQ41" s="21" t="str">
        <f>IFERROR(VLOOKUP(A41,'11.08.18.2 Whaka GS'!A:G,7,FALSE)," ")</f>
        <v xml:space="preserve"> </v>
      </c>
      <c r="AR41" s="21">
        <f>IFERROR(VLOOKUP(A41,'18.08.18 .1 Coronet GS'!C:K,9,FALSE)," ")</f>
        <v>190.13</v>
      </c>
      <c r="AS41" s="21">
        <f>IFERROR(VLOOKUP(A41,'18.08.18 .2 Coronet GS'!C:K,9,FALSE)," ")</f>
        <v>183.92</v>
      </c>
      <c r="AV41" s="21" t="str">
        <f>IFERROR(VLOOKUP(A41,'15.09.18.1 Mt Hutt GS '!A:B,2,FALSE)," ")</f>
        <v xml:space="preserve"> </v>
      </c>
      <c r="AW41" s="21" t="str">
        <f>IFERROR(VLOOKUP(A41,'180922.1 WH GS'!C:K,9,FALSE)," ")</f>
        <v xml:space="preserve"> </v>
      </c>
      <c r="AX41" s="21" t="str">
        <f>IFERROR(VLOOKUP(A41,'180922.2 WH GS 2'!C:K,9,FALSE)," ")</f>
        <v xml:space="preserve"> </v>
      </c>
      <c r="AY41" s="21" t="str">
        <f>IFERROR(VLOOKUP(A41,'180928.1 CA GS'!A:L,12,FALSE)," " )</f>
        <v xml:space="preserve"> </v>
      </c>
      <c r="AZ41" s="21" t="str">
        <f>IFERROR(VLOOKUP(A41,'180928.2 CA GS'!C:I,7,FALSE)," ")</f>
        <v xml:space="preserve"> </v>
      </c>
      <c r="BA41" s="21" t="str">
        <f>IFERROR(VLOOKUP(A41,'180928.3 CA GS'!C:I,7,FALSE)," ")</f>
        <v xml:space="preserve"> </v>
      </c>
      <c r="BC41" s="36">
        <f>VLOOKUP(A41,'18.0 Base List'!A:F,6,FALSE)</f>
        <v>151.67999999999998</v>
      </c>
      <c r="BD41" s="25">
        <f>BC41+(BC41*0.5)</f>
        <v>227.51999999999998</v>
      </c>
      <c r="BE41">
        <f>IFERROR((SMALL(AP41:BA41,1)+SMALL(AP41:BA41,2))/2," ")</f>
        <v>187.02499999999998</v>
      </c>
      <c r="BF41">
        <f>IFERROR(SMALL(AP41:BA41,1)+(SMALL(AP41:BA41,1)*0.2)," ")</f>
        <v>220.70399999999998</v>
      </c>
      <c r="BH41" s="25">
        <f>MIN(BD41,BE41,BF41)</f>
        <v>187.02499999999998</v>
      </c>
      <c r="BK41" s="21">
        <f>IFERROR(VLOOKUP(A41,'14.09.18 Mt Hutt SG'!A:C,2,FALSE)," ")</f>
        <v>195.35</v>
      </c>
      <c r="BL41" s="21">
        <f>IFERROR(VLOOKUP(A41,'14.09.18.2 Mt Hutt SG'!A:B,2,FALSE)," ")</f>
        <v>189.03</v>
      </c>
      <c r="BN41" s="36">
        <f>VLOOKUP(A41,'18.0 Base List'!A:G,7,FALSE)</f>
        <v>265.97750000000008</v>
      </c>
      <c r="BO41" s="25">
        <f>BN41+(BN41*0.5)</f>
        <v>398.96625000000012</v>
      </c>
      <c r="BP41">
        <f>IFERROR((SMALL(BK41:BL41,1)+SMALL(BK41:BL41,2))/2," ")</f>
        <v>192.19</v>
      </c>
      <c r="BQ41">
        <f>IFERROR(SMALL(BK41:BL41,1)+(SMALL(BK41:BL41,1)*0.2)," ")</f>
        <v>226.83600000000001</v>
      </c>
      <c r="BS41" s="25">
        <f>MIN(BO41,BP41,BQ41)</f>
        <v>192.19</v>
      </c>
    </row>
    <row r="42" spans="1:72" x14ac:dyDescent="0.25">
      <c r="A42">
        <v>2017061790</v>
      </c>
      <c r="B42" t="s">
        <v>523</v>
      </c>
      <c r="C42" t="s">
        <v>524</v>
      </c>
      <c r="D42" t="s">
        <v>58</v>
      </c>
      <c r="E42" t="s">
        <v>52</v>
      </c>
      <c r="F42">
        <v>2006</v>
      </c>
      <c r="G42" t="str">
        <f>VLOOKUP(F42,'18 Age Cats'!A:B,2,FALSE)</f>
        <v>U14</v>
      </c>
      <c r="J42" s="36">
        <f>AM42</f>
        <v>990</v>
      </c>
      <c r="L42" t="str">
        <f>IF(J42=AI42,"*"," ")</f>
        <v>*</v>
      </c>
      <c r="M42" s="36">
        <f>BH42</f>
        <v>990</v>
      </c>
      <c r="O42" t="str">
        <f>IF(M42=BD42,"*"," ")</f>
        <v>*</v>
      </c>
      <c r="P42" s="36">
        <f>BS42</f>
        <v>990</v>
      </c>
      <c r="R42" t="str">
        <f>IF(P42=BO42,"*"," ")</f>
        <v>*</v>
      </c>
      <c r="T42" s="21" t="str">
        <f>IFERROR(VLOOKUP(A42,'15.07.18.1 Mt Hutt SL'!C:I,7,FALSE)," ")</f>
        <v xml:space="preserve"> </v>
      </c>
      <c r="U42" s="21" t="str">
        <f>IFERROR(VLOOKUP(A42,'15.07.18.2 Mt Hutt SL'!C:I,7,FALSE)," ")</f>
        <v xml:space="preserve"> </v>
      </c>
      <c r="V42" s="21" t="str">
        <f>IFERROR(VLOOKUP(A42,'12.08.18.1 Whaka SL'!A:G,7,FALSE)," ")</f>
        <v xml:space="preserve"> </v>
      </c>
      <c r="W42" s="21" t="str">
        <f>IFERROR(VLOOKUP(A42,'12.08.18.2 Whaka SL'!A:G,7,FALSE)," ")</f>
        <v xml:space="preserve"> </v>
      </c>
      <c r="X42" s="24" t="str">
        <f>IFERROR(VLOOKUP(A42,'20.08.18.1 Coronet SL'!C:K,9,FALSE)," ")</f>
        <v xml:space="preserve"> </v>
      </c>
      <c r="Y42" s="21" t="str">
        <f>IFERROR(VLOOKUP(A42,'20.08.18.2 Coronet SL'!C:K,9,FALSE)," ")</f>
        <v xml:space="preserve"> </v>
      </c>
      <c r="Z42" s="21" t="str">
        <f>IFERROR(VLOOKUP(A42,'16.09.18.1 Mt Hutt SL'!A:B,2,FALSE)," ")</f>
        <v xml:space="preserve"> </v>
      </c>
      <c r="AA42" s="21" t="str">
        <f>IFERROR(VLOOKUP(A42,'16.09.18 .2 Mt Hutt SL'!A:B,2,FALSE)," ")</f>
        <v xml:space="preserve"> </v>
      </c>
      <c r="AB42" s="21" t="str">
        <f>IFERROR(VLOOKUP(A42,'180923.1 WH SL'!C:K,9,FALSE)," ")</f>
        <v xml:space="preserve"> </v>
      </c>
      <c r="AC42" s="21" t="str">
        <f>IFERROR(VLOOKUP(A42,'180927.1 CA SL '!A:L,12,FALSE)," ")</f>
        <v xml:space="preserve"> </v>
      </c>
      <c r="AD42" s="21" t="str">
        <f>IFERROR(VLOOKUP(A42,'180927.2 CA SL'!A:L,12,FALSE)," ")</f>
        <v xml:space="preserve"> </v>
      </c>
      <c r="AE42" s="21" t="str">
        <f>IFERROR(VLOOKUP(A42,'21.10.18.2   Snowplanet SL'!C:J,8,FALSE)," ")</f>
        <v xml:space="preserve"> </v>
      </c>
      <c r="AF42" t="str">
        <f>IFERROR(VLOOKUP(A42,'21.10.18.4 Snowplanet SL'!C:J,8,FALSE)," ")</f>
        <v xml:space="preserve"> </v>
      </c>
      <c r="AH42" s="25">
        <v>990</v>
      </c>
      <c r="AI42" s="25">
        <v>990</v>
      </c>
      <c r="AJ42" t="str">
        <f>IFERROR((SMALL(T42:AF42,1)+SMALL(T42:AF42,2))/2," ")</f>
        <v xml:space="preserve"> </v>
      </c>
      <c r="AK42" t="str">
        <f>IFERROR(SMALL(T42:AF42,1)+(SMALL(T42:AF42,1)*0.2)," ")</f>
        <v xml:space="preserve"> </v>
      </c>
      <c r="AM42" s="25">
        <f>MIN(AI42,AJ42,AK42)</f>
        <v>990</v>
      </c>
      <c r="AP42" s="21" t="str">
        <f>IFERROR(VLOOKUP(A42,'11.08.18.1 Whaka GS'!A:I,9,FALSE)," ")</f>
        <v xml:space="preserve"> </v>
      </c>
      <c r="AQ42" s="21" t="str">
        <f>IFERROR(VLOOKUP(A42,'11.08.18.2 Whaka GS'!A:G,7,FALSE)," ")</f>
        <v xml:space="preserve"> </v>
      </c>
      <c r="AR42" s="21" t="str">
        <f>IFERROR(VLOOKUP(A42,'18.08.18 .1 Coronet GS'!C:K,9,FALSE)," ")</f>
        <v xml:space="preserve"> </v>
      </c>
      <c r="AS42" s="21" t="str">
        <f>IFERROR(VLOOKUP(A42,'18.08.18 .2 Coronet GS'!C:K,9,FALSE)," ")</f>
        <v xml:space="preserve"> </v>
      </c>
      <c r="AT42" s="21" t="str">
        <f>IFERROR(VLOOKUP(A42,'19.08.18 .1 Coronet GS'!C:K,9,FALSE)," ")</f>
        <v xml:space="preserve"> </v>
      </c>
      <c r="AU42" s="21" t="str">
        <f>IFERROR(VLOOKUP(A42,'19.08.18 .2 Coronet GS'!C:K,9,FALSE)," ")</f>
        <v xml:space="preserve"> </v>
      </c>
      <c r="AV42" s="21" t="str">
        <f>IFERROR(VLOOKUP(A42,'15.09.18.1 Mt Hutt GS '!A:B,2,FALSE)," ")</f>
        <v xml:space="preserve"> </v>
      </c>
      <c r="AW42" s="21" t="str">
        <f>IFERROR(VLOOKUP(A42,'180922.1 WH GS'!C:K,9,FALSE)," ")</f>
        <v xml:space="preserve"> </v>
      </c>
      <c r="AX42" s="21" t="str">
        <f>IFERROR(VLOOKUP(A42,'180922.2 WH GS 2'!C:K,9,FALSE)," ")</f>
        <v xml:space="preserve"> </v>
      </c>
      <c r="AY42" s="21" t="str">
        <f>IFERROR(VLOOKUP(A42,'180928.1 CA GS'!A:L,12,FALSE)," " )</f>
        <v xml:space="preserve"> </v>
      </c>
      <c r="AZ42" s="21" t="str">
        <f>IFERROR(VLOOKUP(A42,'180928.2 CA GS'!C:I,7,FALSE)," ")</f>
        <v xml:space="preserve"> </v>
      </c>
      <c r="BA42" s="21" t="str">
        <f>IFERROR(VLOOKUP(A42,'180928.3 CA GS'!C:I,7,FALSE)," ")</f>
        <v xml:space="preserve"> </v>
      </c>
      <c r="BC42" s="25">
        <v>990</v>
      </c>
      <c r="BD42" s="25">
        <v>990</v>
      </c>
      <c r="BE42" t="str">
        <f>IFERROR((SMALL(AP42:BA42,1)+SMALL(AP42:BA42,2))/2," ")</f>
        <v xml:space="preserve"> </v>
      </c>
      <c r="BF42" t="str">
        <f>IFERROR(SMALL(AP42:BA42,1)+(SMALL(AP42:BA42,1)*0.2)," ")</f>
        <v xml:space="preserve"> </v>
      </c>
      <c r="BH42" s="25">
        <f>MIN(BD42,BE42,BF42)</f>
        <v>990</v>
      </c>
      <c r="BK42" s="21" t="str">
        <f>IFERROR(VLOOKUP(A42,'14.09.18 Mt Hutt SG'!A:C,2,FALSE)," ")</f>
        <v xml:space="preserve"> </v>
      </c>
      <c r="BL42" s="21" t="str">
        <f>IFERROR(VLOOKUP(A42,'14.09.18.2 Mt Hutt SG'!A:B,2,FALSE)," ")</f>
        <v xml:space="preserve"> </v>
      </c>
      <c r="BN42" s="25">
        <v>990</v>
      </c>
      <c r="BO42" s="25">
        <v>990</v>
      </c>
      <c r="BP42" t="str">
        <f>IFERROR((SMALL(BK42:BL42,1)+SMALL(BK42:BL42,2))/2," ")</f>
        <v xml:space="preserve"> </v>
      </c>
      <c r="BQ42" t="str">
        <f>IFERROR(SMALL(BK42:BL42,1)+(SMALL(BK42:BL42,1)*0.2)," ")</f>
        <v xml:space="preserve"> </v>
      </c>
      <c r="BS42" s="25">
        <f>MIN(BO42,BP42,BQ42)</f>
        <v>990</v>
      </c>
    </row>
    <row r="43" spans="1:72" x14ac:dyDescent="0.25">
      <c r="A43">
        <v>201306127</v>
      </c>
      <c r="B43" t="s">
        <v>206</v>
      </c>
      <c r="C43" t="s">
        <v>525</v>
      </c>
      <c r="D43" t="s">
        <v>58</v>
      </c>
      <c r="E43" t="s">
        <v>57</v>
      </c>
      <c r="F43">
        <v>2001</v>
      </c>
      <c r="G43" t="str">
        <f>VLOOKUP(F43,'18 Age Cats'!A:B,2,FALSE)</f>
        <v>U19</v>
      </c>
      <c r="H43" t="s">
        <v>611</v>
      </c>
      <c r="I43" t="s">
        <v>601</v>
      </c>
      <c r="J43" s="36">
        <f>AM43</f>
        <v>990</v>
      </c>
      <c r="L43" t="str">
        <f>IF(J43=AI43,"*"," ")</f>
        <v>*</v>
      </c>
      <c r="M43" s="36">
        <f>BH43</f>
        <v>990</v>
      </c>
      <c r="O43" t="str">
        <f>IF(M43=BD43,"*"," ")</f>
        <v>*</v>
      </c>
      <c r="P43" s="36">
        <f>BS43</f>
        <v>990</v>
      </c>
      <c r="R43" t="str">
        <f>IF(P43=BO43,"*"," ")</f>
        <v>*</v>
      </c>
      <c r="T43" s="21" t="str">
        <f>IFERROR(VLOOKUP(A43,'15.07.18.1 Mt Hutt SL'!C:I,7,FALSE)," ")</f>
        <v xml:space="preserve"> </v>
      </c>
      <c r="U43" s="21" t="str">
        <f>IFERROR(VLOOKUP(A43,'15.07.18.2 Mt Hutt SL'!C:I,7,FALSE)," ")</f>
        <v xml:space="preserve"> </v>
      </c>
      <c r="V43" s="21" t="str">
        <f>IFERROR(VLOOKUP(A43,'12.08.18.1 Whaka SL'!A:G,7,FALSE)," ")</f>
        <v xml:space="preserve"> </v>
      </c>
      <c r="W43" s="21" t="str">
        <f>IFERROR(VLOOKUP(A43,'12.08.18.2 Whaka SL'!A:G,7,FALSE)," ")</f>
        <v xml:space="preserve"> </v>
      </c>
      <c r="X43" s="24" t="str">
        <f>IFERROR(VLOOKUP(A43,'20.08.18.1 Coronet SL'!C:K,9,FALSE)," ")</f>
        <v xml:space="preserve"> </v>
      </c>
      <c r="Y43" s="21" t="str">
        <f>IFERROR(VLOOKUP(A43,'20.08.18.2 Coronet SL'!C:K,9,FALSE)," ")</f>
        <v xml:space="preserve"> </v>
      </c>
      <c r="Z43" s="21" t="str">
        <f>IFERROR(VLOOKUP(A43,'16.09.18.1 Mt Hutt SL'!A:B,2,FALSE)," ")</f>
        <v xml:space="preserve"> </v>
      </c>
      <c r="AA43" s="21" t="str">
        <f>IFERROR(VLOOKUP(A43,'16.09.18 .2 Mt Hutt SL'!A:B,2,FALSE)," ")</f>
        <v xml:space="preserve"> </v>
      </c>
      <c r="AB43" s="21" t="str">
        <f>IFERROR(VLOOKUP(A43,'180923.1 WH SL'!C:K,9,FALSE)," ")</f>
        <v xml:space="preserve"> </v>
      </c>
      <c r="AC43" s="21" t="str">
        <f>IFERROR(VLOOKUP(A43,'180927.1 CA SL '!A:L,12,FALSE)," ")</f>
        <v xml:space="preserve"> </v>
      </c>
      <c r="AD43" s="21" t="str">
        <f>IFERROR(VLOOKUP(A43,'180927.2 CA SL'!A:L,12,FALSE)," ")</f>
        <v xml:space="preserve"> </v>
      </c>
      <c r="AE43" s="21" t="str">
        <f>IFERROR(VLOOKUP(A43,'21.10.18.2   Snowplanet SL'!C:J,8,FALSE)," ")</f>
        <v xml:space="preserve"> </v>
      </c>
      <c r="AF43" t="str">
        <f>IFERROR(VLOOKUP(A43,'21.10.18.4 Snowplanet SL'!C:J,8,FALSE)," ")</f>
        <v xml:space="preserve"> </v>
      </c>
      <c r="AH43" s="25">
        <v>990</v>
      </c>
      <c r="AI43" s="25">
        <v>990</v>
      </c>
      <c r="AJ43" t="str">
        <f>IFERROR((SMALL(T43:AF43,1)+SMALL(T43:AF43,2))/2," ")</f>
        <v xml:space="preserve"> </v>
      </c>
      <c r="AK43" t="str">
        <f>IFERROR(SMALL(T43:AF43,1)+(SMALL(T43:AF43,1)*0.2)," ")</f>
        <v xml:space="preserve"> </v>
      </c>
      <c r="AM43" s="25">
        <f>MIN(AI43,AJ43,AK43)</f>
        <v>990</v>
      </c>
      <c r="AP43" s="21" t="str">
        <f>IFERROR(VLOOKUP(A43,'11.08.18.1 Whaka GS'!A:I,9,FALSE)," ")</f>
        <v xml:space="preserve"> </v>
      </c>
      <c r="AQ43" s="21" t="str">
        <f>IFERROR(VLOOKUP(A43,'11.08.18.2 Whaka GS'!A:G,7,FALSE)," ")</f>
        <v xml:space="preserve"> </v>
      </c>
      <c r="AR43" s="21" t="str">
        <f>IFERROR(VLOOKUP(A43,'18.08.18 .1 Coronet GS'!C:K,9,FALSE)," ")</f>
        <v xml:space="preserve"> </v>
      </c>
      <c r="AS43" s="21" t="str">
        <f>IFERROR(VLOOKUP(A43,'18.08.18 .2 Coronet GS'!C:K,9,FALSE)," ")</f>
        <v xml:space="preserve"> </v>
      </c>
      <c r="AT43" s="21" t="str">
        <f>IFERROR(VLOOKUP(A43,'19.08.18 .1 Coronet GS'!C:K,9,FALSE)," ")</f>
        <v xml:space="preserve"> </v>
      </c>
      <c r="AU43" s="21" t="str">
        <f>IFERROR(VLOOKUP(A43,'19.08.18 .2 Coronet GS'!C:K,9,FALSE)," ")</f>
        <v xml:space="preserve"> </v>
      </c>
      <c r="AV43" s="21" t="str">
        <f>IFERROR(VLOOKUP(A43,'15.09.18.1 Mt Hutt GS '!A:B,2,FALSE)," ")</f>
        <v xml:space="preserve"> </v>
      </c>
      <c r="AW43" s="21" t="str">
        <f>IFERROR(VLOOKUP(A43,'180922.1 WH GS'!C:K,9,FALSE)," ")</f>
        <v xml:space="preserve"> </v>
      </c>
      <c r="AX43" s="21" t="str">
        <f>IFERROR(VLOOKUP(A43,'180922.2 WH GS 2'!C:K,9,FALSE)," ")</f>
        <v xml:space="preserve"> </v>
      </c>
      <c r="AY43" s="21" t="str">
        <f>IFERROR(VLOOKUP(A43,'180928.1 CA GS'!A:L,12,FALSE)," " )</f>
        <v xml:space="preserve"> </v>
      </c>
      <c r="AZ43" s="21" t="str">
        <f>IFERROR(VLOOKUP(A43,'180928.2 CA GS'!C:I,7,FALSE)," ")</f>
        <v xml:space="preserve"> </v>
      </c>
      <c r="BA43" s="21" t="str">
        <f>IFERROR(VLOOKUP(A43,'180928.3 CA GS'!C:I,7,FALSE)," ")</f>
        <v xml:space="preserve"> </v>
      </c>
      <c r="BC43" s="25">
        <v>990</v>
      </c>
      <c r="BD43" s="25">
        <v>990</v>
      </c>
      <c r="BE43" t="str">
        <f>IFERROR((SMALL(AP43:BA43,1)+SMALL(AP43:BA43,2))/2," ")</f>
        <v xml:space="preserve"> </v>
      </c>
      <c r="BF43" t="str">
        <f>IFERROR(SMALL(AP43:BA43,1)+(SMALL(AP43:BA43,1)*0.2)," ")</f>
        <v xml:space="preserve"> </v>
      </c>
      <c r="BH43" s="25">
        <f>MIN(BD43,BE43,BF43)</f>
        <v>990</v>
      </c>
      <c r="BK43" s="21" t="str">
        <f>IFERROR(VLOOKUP(A43,'14.09.18 Mt Hutt SG'!A:C,2,FALSE)," ")</f>
        <v xml:space="preserve"> </v>
      </c>
      <c r="BL43" s="21" t="str">
        <f>IFERROR(VLOOKUP(A43,'14.09.18.2 Mt Hutt SG'!A:B,2,FALSE)," ")</f>
        <v xml:space="preserve"> </v>
      </c>
      <c r="BN43" s="25">
        <v>990</v>
      </c>
      <c r="BO43" s="25">
        <v>990</v>
      </c>
      <c r="BP43" t="str">
        <f>IFERROR((SMALL(BK43:BL43,1)+SMALL(BK43:BL43,2))/2," ")</f>
        <v xml:space="preserve"> </v>
      </c>
      <c r="BQ43" t="str">
        <f>IFERROR(SMALL(BK43:BL43,1)+(SMALL(BK43:BL43,1)*0.2)," ")</f>
        <v xml:space="preserve"> </v>
      </c>
      <c r="BS43" s="25">
        <f>MIN(BO43,BP43,BQ43)</f>
        <v>990</v>
      </c>
    </row>
    <row r="44" spans="1:72" x14ac:dyDescent="0.25">
      <c r="A44">
        <v>201307915</v>
      </c>
      <c r="B44" t="s">
        <v>681</v>
      </c>
      <c r="C44" t="s">
        <v>483</v>
      </c>
      <c r="E44" t="s">
        <v>57</v>
      </c>
      <c r="F44">
        <v>2006</v>
      </c>
      <c r="G44" t="str">
        <f>VLOOKUP(F44,'18 Age Cats'!A:B,2,FALSE)</f>
        <v>U14</v>
      </c>
      <c r="J44" s="36">
        <f>AM44</f>
        <v>990</v>
      </c>
      <c r="L44" t="str">
        <f>IF(J44=AI44,"*"," ")</f>
        <v>*</v>
      </c>
      <c r="M44" s="36">
        <f>BH44</f>
        <v>990</v>
      </c>
      <c r="O44" t="str">
        <f>IF(M44=BD44,"*"," ")</f>
        <v>*</v>
      </c>
      <c r="P44" s="36">
        <f>BS44</f>
        <v>990</v>
      </c>
      <c r="R44" t="str">
        <f>IF(P44=BO44,"*"," ")</f>
        <v>*</v>
      </c>
      <c r="T44" s="21" t="str">
        <f>IFERROR(VLOOKUP(A44,'15.07.18.1 Mt Hutt SL'!C:I,7,FALSE)," ")</f>
        <v xml:space="preserve"> </v>
      </c>
      <c r="U44" s="21" t="str">
        <f>IFERROR(VLOOKUP(A44,'15.07.18.2 Mt Hutt SL'!C:I,7,FALSE)," ")</f>
        <v xml:space="preserve"> </v>
      </c>
      <c r="V44" s="21" t="str">
        <f>IFERROR(VLOOKUP(A44,'12.08.18.1 Whaka SL'!A:G,7,FALSE)," ")</f>
        <v xml:space="preserve"> </v>
      </c>
      <c r="W44" s="21" t="str">
        <f>IFERROR(VLOOKUP(A44,'12.08.18.2 Whaka SL'!A:G,7,FALSE)," ")</f>
        <v xml:space="preserve"> </v>
      </c>
      <c r="X44" s="24" t="str">
        <f>IFERROR(VLOOKUP(A44,'20.08.18.1 Coronet SL'!C:K,9,FALSE)," ")</f>
        <v xml:space="preserve"> </v>
      </c>
      <c r="Y44" s="21" t="str">
        <f>IFERROR(VLOOKUP(A44,'20.08.18.2 Coronet SL'!C:K,9,FALSE)," ")</f>
        <v xml:space="preserve"> </v>
      </c>
      <c r="Z44" s="21" t="str">
        <f>IFERROR(VLOOKUP(A44,'16.09.18.1 Mt Hutt SL'!A:B,2,FALSE)," ")</f>
        <v xml:space="preserve"> </v>
      </c>
      <c r="AA44" s="21" t="str">
        <f>IFERROR(VLOOKUP(A44,'16.09.18 .2 Mt Hutt SL'!A:B,2,FALSE)," ")</f>
        <v xml:space="preserve"> </v>
      </c>
      <c r="AB44" s="21" t="str">
        <f>IFERROR(VLOOKUP(A44,'180923.1 WH SL'!C:K,9,FALSE)," ")</f>
        <v xml:space="preserve"> </v>
      </c>
      <c r="AC44" s="21" t="str">
        <f>IFERROR(VLOOKUP(A44,'180927.1 CA SL '!A:L,12,FALSE)," ")</f>
        <v xml:space="preserve"> </v>
      </c>
      <c r="AD44" s="21" t="str">
        <f>IFERROR(VLOOKUP(A44,'180927.2 CA SL'!A:L,12,FALSE)," ")</f>
        <v xml:space="preserve"> </v>
      </c>
      <c r="AE44" s="21" t="str">
        <f>IFERROR(VLOOKUP(A44,'21.10.18.2   Snowplanet SL'!C:J,8,FALSE)," ")</f>
        <v xml:space="preserve"> </v>
      </c>
      <c r="AF44" t="str">
        <f>IFERROR(VLOOKUP(A44,'21.10.18.4 Snowplanet SL'!C:J,8,FALSE)," ")</f>
        <v xml:space="preserve"> </v>
      </c>
      <c r="AH44" s="25">
        <v>990</v>
      </c>
      <c r="AI44" s="25">
        <v>990</v>
      </c>
      <c r="AJ44" t="str">
        <f>IFERROR((SMALL(T44:AF44,1)+SMALL(T44:AF44,2))/2," ")</f>
        <v xml:space="preserve"> </v>
      </c>
      <c r="AK44" t="str">
        <f>IFERROR(SMALL(T44:AF44,1)+(SMALL(T44:AF44,1)*0.2)," ")</f>
        <v xml:space="preserve"> </v>
      </c>
      <c r="AM44" s="25">
        <f>MIN(AI44,AJ44,AK44)</f>
        <v>990</v>
      </c>
      <c r="AP44" s="21" t="str">
        <f>IFERROR(VLOOKUP(A44,'11.08.18.1 Whaka GS'!A:I,9,FALSE)," ")</f>
        <v xml:space="preserve"> </v>
      </c>
      <c r="AQ44" s="21" t="str">
        <f>IFERROR(VLOOKUP(A44,'11.08.18.2 Whaka GS'!A:G,7,FALSE)," ")</f>
        <v xml:space="preserve"> </v>
      </c>
      <c r="AR44" s="21" t="str">
        <f>IFERROR(VLOOKUP(A44,'18.08.18 .1 Coronet GS'!C:K,9,FALSE)," ")</f>
        <v xml:space="preserve"> </v>
      </c>
      <c r="AS44" s="21" t="str">
        <f>IFERROR(VLOOKUP(A44,'18.08.18 .2 Coronet GS'!C:K,9,FALSE)," ")</f>
        <v xml:space="preserve"> </v>
      </c>
      <c r="AT44" s="21" t="str">
        <f>IFERROR(VLOOKUP(A44,'19.08.18 .1 Coronet GS'!C:K,9,FALSE)," ")</f>
        <v xml:space="preserve"> </v>
      </c>
      <c r="AU44" s="21" t="str">
        <f>IFERROR(VLOOKUP(A44,'19.08.18 .2 Coronet GS'!C:K,9,FALSE)," ")</f>
        <v xml:space="preserve"> </v>
      </c>
      <c r="AV44" s="21" t="str">
        <f>IFERROR(VLOOKUP(A44,'15.09.18.1 Mt Hutt GS '!A:B,2,FALSE)," ")</f>
        <v xml:space="preserve"> </v>
      </c>
      <c r="AW44" s="21" t="str">
        <f>IFERROR(VLOOKUP(A44,'180922.1 WH GS'!C:K,9,FALSE)," ")</f>
        <v xml:space="preserve"> </v>
      </c>
      <c r="AX44" s="21" t="str">
        <f>IFERROR(VLOOKUP(A44,'180922.2 WH GS 2'!C:K,9,FALSE)," ")</f>
        <v xml:space="preserve"> </v>
      </c>
      <c r="AY44" s="21" t="str">
        <f>IFERROR(VLOOKUP(A44,'180928.1 CA GS'!A:L,12,FALSE)," " )</f>
        <v xml:space="preserve"> </v>
      </c>
      <c r="AZ44" s="21" t="str">
        <f>IFERROR(VLOOKUP(A44,'180928.2 CA GS'!C:I,7,FALSE)," ")</f>
        <v xml:space="preserve"> </v>
      </c>
      <c r="BA44" s="21" t="str">
        <f>IFERROR(VLOOKUP(A44,'180928.3 CA GS'!C:I,7,FALSE)," ")</f>
        <v xml:space="preserve"> </v>
      </c>
      <c r="BC44" s="25">
        <v>990</v>
      </c>
      <c r="BD44" s="25">
        <v>990</v>
      </c>
      <c r="BE44" t="str">
        <f>IFERROR((SMALL(AP44:BA44,1)+SMALL(AP44:BA44,2))/2," ")</f>
        <v xml:space="preserve"> </v>
      </c>
      <c r="BF44" t="str">
        <f>IFERROR(SMALL(AP44:BA44,1)+(SMALL(AP44:BA44,1)*0.2)," ")</f>
        <v xml:space="preserve"> </v>
      </c>
      <c r="BH44" s="25">
        <f>MIN(BD44,BE44,BF44)</f>
        <v>990</v>
      </c>
      <c r="BK44" s="21" t="str">
        <f>IFERROR(VLOOKUP(A44,'14.09.18 Mt Hutt SG'!A:C,2,FALSE)," ")</f>
        <v xml:space="preserve"> </v>
      </c>
      <c r="BL44" s="21" t="str">
        <f>IFERROR(VLOOKUP(A44,'14.09.18.2 Mt Hutt SG'!A:B,2,FALSE)," ")</f>
        <v xml:space="preserve"> </v>
      </c>
      <c r="BN44" s="25">
        <v>990</v>
      </c>
      <c r="BO44" s="25">
        <v>990</v>
      </c>
      <c r="BP44" t="str">
        <f>IFERROR((SMALL(BK44:BL44,1)+SMALL(BK44:BL44,2))/2," ")</f>
        <v xml:space="preserve"> </v>
      </c>
      <c r="BQ44" t="str">
        <f>IFERROR(SMALL(BK44:BL44,1)+(SMALL(BK44:BL44,1)*0.2)," ")</f>
        <v xml:space="preserve"> </v>
      </c>
      <c r="BS44" s="25">
        <f>MIN(BO44,BP44,BQ44)</f>
        <v>990</v>
      </c>
    </row>
    <row r="45" spans="1:72" x14ac:dyDescent="0.25">
      <c r="A45">
        <v>2014061765</v>
      </c>
      <c r="B45" t="s">
        <v>82</v>
      </c>
      <c r="C45" t="s">
        <v>84</v>
      </c>
      <c r="E45" t="s">
        <v>52</v>
      </c>
      <c r="F45">
        <v>2005</v>
      </c>
      <c r="G45" t="str">
        <f>VLOOKUP(F45,'18 Age Cats'!A:B,2,FALSE)</f>
        <v>U14</v>
      </c>
      <c r="I45" t="s">
        <v>606</v>
      </c>
      <c r="J45" s="36">
        <f>AM45</f>
        <v>990</v>
      </c>
      <c r="L45" t="str">
        <f>IF(J45=AI45,"*"," ")</f>
        <v>*</v>
      </c>
      <c r="M45" s="36">
        <f>BH45</f>
        <v>990</v>
      </c>
      <c r="O45" t="str">
        <f>IF(M45=BD45,"*"," ")</f>
        <v>*</v>
      </c>
      <c r="P45" s="36">
        <f>BS45</f>
        <v>990</v>
      </c>
      <c r="R45" t="str">
        <f>IF(P45=BO45,"*"," ")</f>
        <v>*</v>
      </c>
      <c r="T45" s="21" t="str">
        <f>IFERROR(VLOOKUP(A45,'15.07.18.1 Mt Hutt SL'!C:I,7,FALSE)," ")</f>
        <v xml:space="preserve"> </v>
      </c>
      <c r="U45" s="21" t="str">
        <f>IFERROR(VLOOKUP(A45,'15.07.18.2 Mt Hutt SL'!C:I,7,FALSE)," ")</f>
        <v xml:space="preserve"> </v>
      </c>
      <c r="V45" s="21" t="str">
        <f>IFERROR(VLOOKUP(A45,'12.08.18.1 Whaka SL'!A:G,7,FALSE)," ")</f>
        <v xml:space="preserve"> </v>
      </c>
      <c r="W45" s="21" t="str">
        <f>IFERROR(VLOOKUP(A45,'12.08.18.2 Whaka SL'!A:G,7,FALSE)," ")</f>
        <v xml:space="preserve"> </v>
      </c>
      <c r="X45" s="24" t="str">
        <f>IFERROR(VLOOKUP(A45,'20.08.18.1 Coronet SL'!C:K,9,FALSE)," ")</f>
        <v xml:space="preserve"> </v>
      </c>
      <c r="Y45" s="21" t="str">
        <f>IFERROR(VLOOKUP(A45,'20.08.18.2 Coronet SL'!C:K,9,FALSE)," ")</f>
        <v xml:space="preserve"> </v>
      </c>
      <c r="Z45" s="21" t="str">
        <f>IFERROR(VLOOKUP(A45,'16.09.18.1 Mt Hutt SL'!A:B,2,FALSE)," ")</f>
        <v xml:space="preserve"> </v>
      </c>
      <c r="AA45" s="21" t="str">
        <f>IFERROR(VLOOKUP(A45,'16.09.18 .2 Mt Hutt SL'!A:B,2,FALSE)," ")</f>
        <v xml:space="preserve"> </v>
      </c>
      <c r="AB45" s="21" t="str">
        <f>IFERROR(VLOOKUP(A45,'180923.1 WH SL'!C:K,9,FALSE)," ")</f>
        <v xml:space="preserve"> </v>
      </c>
      <c r="AC45" s="21" t="str">
        <f>IFERROR(VLOOKUP(A45,'180927.1 CA SL '!A:L,12,FALSE)," ")</f>
        <v xml:space="preserve"> </v>
      </c>
      <c r="AD45" s="21" t="str">
        <f>IFERROR(VLOOKUP(A45,'180927.2 CA SL'!A:L,12,FALSE)," ")</f>
        <v xml:space="preserve"> </v>
      </c>
      <c r="AE45" s="21" t="str">
        <f>IFERROR(VLOOKUP(A45,'21.10.18.2   Snowplanet SL'!C:J,8,FALSE)," ")</f>
        <v xml:space="preserve"> </v>
      </c>
      <c r="AF45" t="str">
        <f>IFERROR(VLOOKUP(A45,'21.10.18.4 Snowplanet SL'!C:J,8,FALSE)," ")</f>
        <v xml:space="preserve"> </v>
      </c>
      <c r="AH45" s="25">
        <f>IFERROR(VLOOKUP(A45,'18.0 Base List'!A:G,5,FALSE),"990.00")</f>
        <v>990</v>
      </c>
      <c r="AI45" s="25">
        <v>990</v>
      </c>
      <c r="AJ45" t="str">
        <f>IFERROR((SMALL(T45:AF45,1)+SMALL(T45:AF45,2))/2," ")</f>
        <v xml:space="preserve"> </v>
      </c>
      <c r="AK45" t="str">
        <f>IFERROR(SMALL(T45:AF45,1)+(SMALL(T45:AF45,1)*0.2)," ")</f>
        <v xml:space="preserve"> </v>
      </c>
      <c r="AM45" s="25">
        <f>MIN(AI45,AJ45,AK45)</f>
        <v>990</v>
      </c>
      <c r="AP45" s="21" t="str">
        <f>IFERROR(VLOOKUP(A45,'11.08.18.1 Whaka GS'!A:I,9,FALSE)," ")</f>
        <v xml:space="preserve"> </v>
      </c>
      <c r="AQ45" s="21" t="str">
        <f>IFERROR(VLOOKUP(A45,'11.08.18.2 Whaka GS'!A:G,7,FALSE)," ")</f>
        <v xml:space="preserve"> </v>
      </c>
      <c r="AR45" s="21" t="str">
        <f>IFERROR(VLOOKUP(A45,'18.08.18 .1 Coronet GS'!C:K,9,FALSE)," ")</f>
        <v xml:space="preserve"> </v>
      </c>
      <c r="AS45" s="21" t="str">
        <f>IFERROR(VLOOKUP(A45,'18.08.18 .2 Coronet GS'!C:K,9,FALSE)," ")</f>
        <v xml:space="preserve"> </v>
      </c>
      <c r="AT45" s="21" t="str">
        <f>IFERROR(VLOOKUP(A45,'19.08.18 .1 Coronet GS'!C:K,9,FALSE)," ")</f>
        <v xml:space="preserve"> </v>
      </c>
      <c r="AU45" s="21" t="str">
        <f>IFERROR(VLOOKUP(A45,'19.08.18 .2 Coronet GS'!C:K,9,FALSE)," ")</f>
        <v xml:space="preserve"> </v>
      </c>
      <c r="AV45" s="21" t="str">
        <f>IFERROR(VLOOKUP(A45,'15.09.18.1 Mt Hutt GS '!A:B,2,FALSE)," ")</f>
        <v xml:space="preserve"> </v>
      </c>
      <c r="AW45" s="21" t="str">
        <f>IFERROR(VLOOKUP(A45,'180922.1 WH GS'!C:K,9,FALSE)," ")</f>
        <v xml:space="preserve"> </v>
      </c>
      <c r="AX45" s="21" t="str">
        <f>IFERROR(VLOOKUP(A45,'180922.2 WH GS 2'!C:K,9,FALSE)," ")</f>
        <v xml:space="preserve"> </v>
      </c>
      <c r="AY45" s="21" t="str">
        <f>IFERROR(VLOOKUP(A45,'180928.1 CA GS'!A:L,12,FALSE)," " )</f>
        <v xml:space="preserve"> </v>
      </c>
      <c r="AZ45" s="21" t="str">
        <f>IFERROR(VLOOKUP(A45,'180928.2 CA GS'!C:I,7,FALSE)," ")</f>
        <v xml:space="preserve"> </v>
      </c>
      <c r="BA45" s="21" t="str">
        <f>IFERROR(VLOOKUP(A45,'180928.3 CA GS'!C:I,7,FALSE)," ")</f>
        <v xml:space="preserve"> </v>
      </c>
      <c r="BC45" s="25">
        <v>990</v>
      </c>
      <c r="BD45" s="25">
        <v>990</v>
      </c>
      <c r="BE45" t="str">
        <f>IFERROR((SMALL(AP45:BA45,1)+SMALL(AP45:BA45,2))/2," ")</f>
        <v xml:space="preserve"> </v>
      </c>
      <c r="BF45" t="str">
        <f>IFERROR(SMALL(AP45:BA45,1)+(SMALL(AP45:BA45,1)*0.2)," ")</f>
        <v xml:space="preserve"> </v>
      </c>
      <c r="BH45" s="25">
        <f>MIN(BD45,BE45,BF45)</f>
        <v>990</v>
      </c>
      <c r="BK45" s="21" t="str">
        <f>IFERROR(VLOOKUP(A45,'14.09.18 Mt Hutt SG'!A:C,2,FALSE)," ")</f>
        <v xml:space="preserve"> </v>
      </c>
      <c r="BL45" s="21" t="str">
        <f>IFERROR(VLOOKUP(A45,'14.09.18.2 Mt Hutt SG'!A:B,2,FALSE)," ")</f>
        <v xml:space="preserve"> </v>
      </c>
      <c r="BN45" s="25">
        <v>990</v>
      </c>
      <c r="BO45" s="25">
        <v>990</v>
      </c>
      <c r="BP45" t="str">
        <f>IFERROR((SMALL(BK45:BL45,1)+SMALL(BK45:BL45,2))/2," ")</f>
        <v xml:space="preserve"> </v>
      </c>
      <c r="BQ45" t="str">
        <f>IFERROR(SMALL(BK45:BL45,1)+(SMALL(BK45:BL45,1)*0.2)," ")</f>
        <v xml:space="preserve"> </v>
      </c>
      <c r="BS45" s="25">
        <f>MIN(BO45,BP45,BQ45)</f>
        <v>990</v>
      </c>
    </row>
    <row r="46" spans="1:72" x14ac:dyDescent="0.25">
      <c r="A46">
        <v>2018070342</v>
      </c>
      <c r="B46" t="s">
        <v>526</v>
      </c>
      <c r="C46" t="s">
        <v>527</v>
      </c>
      <c r="D46" t="s">
        <v>94</v>
      </c>
      <c r="E46" t="s">
        <v>52</v>
      </c>
      <c r="F46">
        <v>2005</v>
      </c>
      <c r="G46" t="str">
        <f>VLOOKUP(F46,'18 Age Cats'!A:B,2,FALSE)</f>
        <v>U14</v>
      </c>
      <c r="H46" t="s">
        <v>502</v>
      </c>
      <c r="J46" s="36">
        <f>AM46</f>
        <v>990</v>
      </c>
      <c r="L46" t="str">
        <f>IF(J46=AI46,"*"," ")</f>
        <v>*</v>
      </c>
      <c r="M46" s="36">
        <f>BH46</f>
        <v>990</v>
      </c>
      <c r="O46" t="str">
        <f>IF(M46=BD46,"*"," ")</f>
        <v>*</v>
      </c>
      <c r="P46" s="36">
        <f>BS46</f>
        <v>990</v>
      </c>
      <c r="R46" t="str">
        <f>IF(P46=BO46,"*"," ")</f>
        <v>*</v>
      </c>
      <c r="T46" s="21" t="str">
        <f>IFERROR(VLOOKUP(A46,'15.07.18.1 Mt Hutt SL'!C:I,7,FALSE)," ")</f>
        <v xml:space="preserve"> </v>
      </c>
      <c r="U46" s="21" t="str">
        <f>IFERROR(VLOOKUP(A46,'15.07.18.2 Mt Hutt SL'!C:I,7,FALSE)," ")</f>
        <v xml:space="preserve"> </v>
      </c>
      <c r="V46" s="21" t="str">
        <f>IFERROR(VLOOKUP(A46,'12.08.18.1 Whaka SL'!A:G,7,FALSE)," ")</f>
        <v xml:space="preserve"> </v>
      </c>
      <c r="W46" s="21" t="str">
        <f>IFERROR(VLOOKUP(A46,'12.08.18.2 Whaka SL'!A:G,7,FALSE)," ")</f>
        <v xml:space="preserve"> </v>
      </c>
      <c r="X46" s="24" t="str">
        <f>IFERROR(VLOOKUP(A46,'20.08.18.1 Coronet SL'!C:K,9,FALSE)," ")</f>
        <v xml:space="preserve"> </v>
      </c>
      <c r="Y46" s="21" t="str">
        <f>IFERROR(VLOOKUP(A46,'20.08.18.2 Coronet SL'!C:K,9,FALSE)," ")</f>
        <v xml:space="preserve"> </v>
      </c>
      <c r="Z46" s="21" t="str">
        <f>IFERROR(VLOOKUP(A46,'16.09.18.1 Mt Hutt SL'!A:B,2,FALSE)," ")</f>
        <v xml:space="preserve"> </v>
      </c>
      <c r="AA46" s="21" t="str">
        <f>IFERROR(VLOOKUP(A46,'16.09.18 .2 Mt Hutt SL'!A:B,2,FALSE)," ")</f>
        <v xml:space="preserve"> </v>
      </c>
      <c r="AB46" s="21" t="str">
        <f>IFERROR(VLOOKUP(A46,'180923.1 WH SL'!C:K,9,FALSE)," ")</f>
        <v xml:space="preserve"> </v>
      </c>
      <c r="AC46" s="21" t="str">
        <f>IFERROR(VLOOKUP(A46,'180927.1 CA SL '!A:L,12,FALSE)," ")</f>
        <v xml:space="preserve"> </v>
      </c>
      <c r="AD46" s="21" t="str">
        <f>IFERROR(VLOOKUP(A46,'180927.2 CA SL'!A:L,12,FALSE)," ")</f>
        <v xml:space="preserve"> </v>
      </c>
      <c r="AE46" s="21" t="str">
        <f>IFERROR(VLOOKUP(A46,'21.10.18.2   Snowplanet SL'!C:J,8,FALSE)," ")</f>
        <v xml:space="preserve"> </v>
      </c>
      <c r="AF46" t="str">
        <f>IFERROR(VLOOKUP(A46,'21.10.18.4 Snowplanet SL'!C:J,8,FALSE)," ")</f>
        <v xml:space="preserve"> </v>
      </c>
      <c r="AH46" s="25">
        <v>990</v>
      </c>
      <c r="AI46" s="25">
        <v>990</v>
      </c>
      <c r="AJ46" t="str">
        <f>IFERROR((SMALL(T46:AF46,1)+SMALL(T46:AF46,2))/2," ")</f>
        <v xml:space="preserve"> </v>
      </c>
      <c r="AK46" t="str">
        <f>IFERROR(SMALL(T46:AF46,1)+(SMALL(T46:AF46,1)*0.2)," ")</f>
        <v xml:space="preserve"> </v>
      </c>
      <c r="AM46" s="25">
        <f>MIN(AI46,AJ46,AK46)</f>
        <v>990</v>
      </c>
      <c r="AP46" s="21" t="str">
        <f>IFERROR(VLOOKUP(A46,'11.08.18.1 Whaka GS'!A:I,9,FALSE)," ")</f>
        <v xml:space="preserve"> </v>
      </c>
      <c r="AQ46" s="21" t="str">
        <f>IFERROR(VLOOKUP(A46,'11.08.18.2 Whaka GS'!A:G,7,FALSE)," ")</f>
        <v xml:space="preserve"> </v>
      </c>
      <c r="AR46" s="21" t="str">
        <f>IFERROR(VLOOKUP(A46,'18.08.18 .1 Coronet GS'!C:K,9,FALSE)," ")</f>
        <v xml:space="preserve"> </v>
      </c>
      <c r="AS46" s="21" t="str">
        <f>IFERROR(VLOOKUP(A46,'18.08.18 .2 Coronet GS'!C:K,9,FALSE)," ")</f>
        <v xml:space="preserve"> </v>
      </c>
      <c r="AT46" s="21" t="str">
        <f>IFERROR(VLOOKUP(A46,'19.08.18 .1 Coronet GS'!C:K,9,FALSE)," ")</f>
        <v xml:space="preserve"> </v>
      </c>
      <c r="AU46" s="21" t="str">
        <f>IFERROR(VLOOKUP(A46,'19.08.18 .2 Coronet GS'!C:K,9,FALSE)," ")</f>
        <v xml:space="preserve"> </v>
      </c>
      <c r="AV46" s="21" t="str">
        <f>IFERROR(VLOOKUP(A46,'15.09.18.1 Mt Hutt GS '!A:B,2,FALSE)," ")</f>
        <v xml:space="preserve"> </v>
      </c>
      <c r="AW46" s="21" t="str">
        <f>IFERROR(VLOOKUP(A46,'180922.1 WH GS'!C:K,9,FALSE)," ")</f>
        <v xml:space="preserve"> </v>
      </c>
      <c r="AX46" s="21" t="str">
        <f>IFERROR(VLOOKUP(A46,'180922.2 WH GS 2'!C:K,9,FALSE)," ")</f>
        <v xml:space="preserve"> </v>
      </c>
      <c r="AY46" s="21" t="str">
        <f>IFERROR(VLOOKUP(A46,'180928.1 CA GS'!A:L,12,FALSE)," " )</f>
        <v xml:space="preserve"> </v>
      </c>
      <c r="AZ46" s="21" t="str">
        <f>IFERROR(VLOOKUP(A46,'180928.2 CA GS'!C:I,7,FALSE)," ")</f>
        <v xml:space="preserve"> </v>
      </c>
      <c r="BA46" s="21" t="str">
        <f>IFERROR(VLOOKUP(A46,'180928.3 CA GS'!C:I,7,FALSE)," ")</f>
        <v xml:space="preserve"> </v>
      </c>
      <c r="BC46" s="25">
        <v>990</v>
      </c>
      <c r="BD46" s="25">
        <v>990</v>
      </c>
      <c r="BE46" t="str">
        <f>IFERROR((SMALL(AP46:BA46,1)+SMALL(AP46:BA46,2))/2," ")</f>
        <v xml:space="preserve"> </v>
      </c>
      <c r="BF46" t="str">
        <f>IFERROR(SMALL(AP46:BA46,1)+(SMALL(AP46:BA46,1)*0.2)," ")</f>
        <v xml:space="preserve"> </v>
      </c>
      <c r="BH46" s="25">
        <f>MIN(BD46,BE46,BF46)</f>
        <v>990</v>
      </c>
      <c r="BK46" s="21" t="str">
        <f>IFERROR(VLOOKUP(A46,'14.09.18 Mt Hutt SG'!A:C,2,FALSE)," ")</f>
        <v xml:space="preserve"> </v>
      </c>
      <c r="BL46" s="21" t="str">
        <f>IFERROR(VLOOKUP(A46,'14.09.18.2 Mt Hutt SG'!A:B,2,FALSE)," ")</f>
        <v xml:space="preserve"> </v>
      </c>
      <c r="BN46" s="25">
        <v>990</v>
      </c>
      <c r="BO46" s="25">
        <v>990</v>
      </c>
      <c r="BP46" t="str">
        <f>IFERROR((SMALL(BK46:BL46,1)+SMALL(BK46:BL46,2))/2," ")</f>
        <v xml:space="preserve"> </v>
      </c>
      <c r="BQ46" t="str">
        <f>IFERROR(SMALL(BK46:BL46,1)+(SMALL(BK46:BL46,1)*0.2)," ")</f>
        <v xml:space="preserve"> </v>
      </c>
      <c r="BS46" s="25">
        <f>MIN(BO46,BP46,BQ46)</f>
        <v>990</v>
      </c>
    </row>
    <row r="47" spans="1:72" x14ac:dyDescent="0.25">
      <c r="A47">
        <v>2018070441</v>
      </c>
      <c r="B47" t="s">
        <v>655</v>
      </c>
      <c r="C47" t="s">
        <v>656</v>
      </c>
      <c r="D47" t="s">
        <v>97</v>
      </c>
      <c r="E47" t="s">
        <v>52</v>
      </c>
      <c r="F47">
        <v>2006</v>
      </c>
      <c r="G47" t="str">
        <f>VLOOKUP(F47,'18 Age Cats'!A:B,2,FALSE)</f>
        <v>U14</v>
      </c>
      <c r="J47" s="36">
        <f>AM47</f>
        <v>990</v>
      </c>
      <c r="L47" t="str">
        <f>IF(J47=AI47,"*"," ")</f>
        <v>*</v>
      </c>
      <c r="M47" s="36">
        <f>BH47</f>
        <v>990</v>
      </c>
      <c r="O47" t="str">
        <f>IF(M47=BD47,"*"," ")</f>
        <v>*</v>
      </c>
      <c r="P47" s="36">
        <f>BS47</f>
        <v>990</v>
      </c>
      <c r="R47" t="str">
        <f>IF(P47=BO47,"*"," ")</f>
        <v>*</v>
      </c>
      <c r="T47" s="21" t="str">
        <f>IFERROR(VLOOKUP(A47,'15.07.18.1 Mt Hutt SL'!C:I,7,FALSE)," ")</f>
        <v xml:space="preserve"> </v>
      </c>
      <c r="U47" s="21" t="str">
        <f>IFERROR(VLOOKUP(A47,'15.07.18.2 Mt Hutt SL'!C:I,7,FALSE)," ")</f>
        <v xml:space="preserve"> </v>
      </c>
      <c r="V47" s="21" t="str">
        <f>IFERROR(VLOOKUP(A47,'12.08.18.1 Whaka SL'!A:G,7,FALSE)," ")</f>
        <v xml:space="preserve"> </v>
      </c>
      <c r="W47" s="21" t="str">
        <f>IFERROR(VLOOKUP(A47,'12.08.18.2 Whaka SL'!A:G,7,FALSE)," ")</f>
        <v xml:space="preserve"> </v>
      </c>
      <c r="X47" s="24" t="str">
        <f>IFERROR(VLOOKUP(A47,'20.08.18.1 Coronet SL'!C:K,9,FALSE)," ")</f>
        <v xml:space="preserve"> </v>
      </c>
      <c r="Y47" s="21" t="str">
        <f>IFERROR(VLOOKUP(A47,'20.08.18.2 Coronet SL'!C:K,9,FALSE)," ")</f>
        <v xml:space="preserve"> </v>
      </c>
      <c r="Z47" s="21" t="str">
        <f>IFERROR(VLOOKUP(A47,'16.09.18.1 Mt Hutt SL'!A:B,2,FALSE)," ")</f>
        <v xml:space="preserve"> </v>
      </c>
      <c r="AA47" s="21" t="str">
        <f>IFERROR(VLOOKUP(A47,'16.09.18 .2 Mt Hutt SL'!A:B,2,FALSE)," ")</f>
        <v xml:space="preserve"> </v>
      </c>
      <c r="AB47" s="21" t="str">
        <f>IFERROR(VLOOKUP(A47,'180923.1 WH SL'!C:K,9,FALSE)," ")</f>
        <v xml:space="preserve"> </v>
      </c>
      <c r="AC47" s="21" t="str">
        <f>IFERROR(VLOOKUP(A47,'180927.1 CA SL '!A:L,12,FALSE)," ")</f>
        <v xml:space="preserve"> </v>
      </c>
      <c r="AD47" s="21" t="str">
        <f>IFERROR(VLOOKUP(A47,'180927.2 CA SL'!A:L,12,FALSE)," ")</f>
        <v xml:space="preserve"> </v>
      </c>
      <c r="AE47" s="21" t="str">
        <f>IFERROR(VLOOKUP(A47,'21.10.18.2   Snowplanet SL'!C:J,8,FALSE)," ")</f>
        <v xml:space="preserve"> </v>
      </c>
      <c r="AF47" t="str">
        <f>IFERROR(VLOOKUP(A47,'21.10.18.4 Snowplanet SL'!C:J,8,FALSE)," ")</f>
        <v xml:space="preserve"> </v>
      </c>
      <c r="AH47" s="25">
        <v>990</v>
      </c>
      <c r="AI47" s="25">
        <v>990</v>
      </c>
      <c r="AJ47" t="str">
        <f>IFERROR((SMALL(T47:AF47,1)+SMALL(T47:AF47,2))/2," ")</f>
        <v xml:space="preserve"> </v>
      </c>
      <c r="AK47" t="str">
        <f>IFERROR(SMALL(T47:AF47,1)+(SMALL(T47:AF47,1)*0.2)," ")</f>
        <v xml:space="preserve"> </v>
      </c>
      <c r="AM47" s="25">
        <f>MIN(AI47,AJ47,AK47)</f>
        <v>990</v>
      </c>
      <c r="AP47" s="21" t="str">
        <f>IFERROR(VLOOKUP(A47,'11.08.18.1 Whaka GS'!A:I,9,FALSE)," ")</f>
        <v xml:space="preserve"> </v>
      </c>
      <c r="AQ47" s="21" t="str">
        <f>IFERROR(VLOOKUP(A47,'11.08.18.2 Whaka GS'!A:G,7,FALSE)," ")</f>
        <v xml:space="preserve"> </v>
      </c>
      <c r="AR47" s="21" t="str">
        <f>IFERROR(VLOOKUP(A47,'18.08.18 .1 Coronet GS'!C:K,9,FALSE)," ")</f>
        <v xml:space="preserve"> </v>
      </c>
      <c r="AS47" s="21" t="str">
        <f>IFERROR(VLOOKUP(A47,'18.08.18 .2 Coronet GS'!C:K,9,FALSE)," ")</f>
        <v xml:space="preserve"> </v>
      </c>
      <c r="AT47" s="21" t="str">
        <f>IFERROR(VLOOKUP(A47,'19.08.18 .1 Coronet GS'!C:K,9,FALSE)," ")</f>
        <v xml:space="preserve"> </v>
      </c>
      <c r="AU47" s="21" t="str">
        <f>IFERROR(VLOOKUP(A47,'19.08.18 .2 Coronet GS'!C:K,9,FALSE)," ")</f>
        <v xml:space="preserve"> </v>
      </c>
      <c r="AV47" s="21" t="str">
        <f>IFERROR(VLOOKUP(A47,'15.09.18.1 Mt Hutt GS '!A:B,2,FALSE)," ")</f>
        <v xml:space="preserve"> </v>
      </c>
      <c r="AW47" s="21" t="str">
        <f>IFERROR(VLOOKUP(A47,'180922.1 WH GS'!C:K,9,FALSE)," ")</f>
        <v xml:space="preserve"> </v>
      </c>
      <c r="AX47" s="21" t="str">
        <f>IFERROR(VLOOKUP(A47,'180922.2 WH GS 2'!C:K,9,FALSE)," ")</f>
        <v xml:space="preserve"> </v>
      </c>
      <c r="AY47" s="21" t="str">
        <f>IFERROR(VLOOKUP(A47,'180928.1 CA GS'!A:L,12,FALSE)," " )</f>
        <v xml:space="preserve"> </v>
      </c>
      <c r="AZ47" s="21" t="str">
        <f>IFERROR(VLOOKUP(A47,'180928.2 CA GS'!C:I,7,FALSE)," ")</f>
        <v xml:space="preserve"> </v>
      </c>
      <c r="BA47" s="21" t="str">
        <f>IFERROR(VLOOKUP(A47,'180928.3 CA GS'!C:I,7,FALSE)," ")</f>
        <v xml:space="preserve"> </v>
      </c>
      <c r="BC47" s="25">
        <v>990</v>
      </c>
      <c r="BD47" s="25">
        <v>990</v>
      </c>
      <c r="BE47" t="str">
        <f>IFERROR((SMALL(AP47:BA47,1)+SMALL(AP47:BA47,2))/2," ")</f>
        <v xml:space="preserve"> </v>
      </c>
      <c r="BF47" t="str">
        <f>IFERROR(SMALL(AP47:BA47,1)+(SMALL(AP47:BA47,1)*0.2)," ")</f>
        <v xml:space="preserve"> </v>
      </c>
      <c r="BH47" s="25">
        <f>MIN(BD47,BE47,BF47)</f>
        <v>990</v>
      </c>
      <c r="BK47" s="21" t="str">
        <f>IFERROR(VLOOKUP(A47,'14.09.18 Mt Hutt SG'!A:C,2,FALSE)," ")</f>
        <v xml:space="preserve"> </v>
      </c>
      <c r="BL47" s="21" t="str">
        <f>IFERROR(VLOOKUP(A47,'14.09.18.2 Mt Hutt SG'!A:B,2,FALSE)," ")</f>
        <v xml:space="preserve"> </v>
      </c>
      <c r="BN47" s="25">
        <v>990</v>
      </c>
      <c r="BO47" s="25">
        <v>990</v>
      </c>
      <c r="BP47" t="str">
        <f>IFERROR((SMALL(BK47:BL47,1)+SMALL(BK47:BL47,2))/2," ")</f>
        <v xml:space="preserve"> </v>
      </c>
      <c r="BQ47" t="str">
        <f>IFERROR(SMALL(BK47:BL47,1)+(SMALL(BK47:BL47,1)*0.2)," ")</f>
        <v xml:space="preserve"> </v>
      </c>
      <c r="BS47" s="25">
        <f>MIN(BO47,BP47,BQ47)</f>
        <v>990</v>
      </c>
    </row>
    <row r="48" spans="1:72" x14ac:dyDescent="0.25">
      <c r="A48">
        <v>2015093555</v>
      </c>
      <c r="B48" t="s">
        <v>528</v>
      </c>
      <c r="C48" t="s">
        <v>414</v>
      </c>
      <c r="E48" t="s">
        <v>52</v>
      </c>
      <c r="F48">
        <v>2006</v>
      </c>
      <c r="G48" t="str">
        <f>VLOOKUP(F48,'18 Age Cats'!A:B,2,FALSE)</f>
        <v>U14</v>
      </c>
      <c r="H48" t="s">
        <v>515</v>
      </c>
      <c r="I48" t="s">
        <v>610</v>
      </c>
      <c r="J48" s="36">
        <f>AM48</f>
        <v>472.60500000000002</v>
      </c>
      <c r="K48">
        <v>80</v>
      </c>
      <c r="L48" t="str">
        <f>IF(J48=AI48,"*"," ")</f>
        <v xml:space="preserve"> </v>
      </c>
      <c r="M48" s="36">
        <f>BH48</f>
        <v>990</v>
      </c>
      <c r="O48" t="str">
        <f>IF(M48=BD48,"*"," ")</f>
        <v>*</v>
      </c>
      <c r="P48" s="36">
        <f>BS48</f>
        <v>990</v>
      </c>
      <c r="R48" t="str">
        <f>IF(P48=BO48,"*"," ")</f>
        <v>*</v>
      </c>
      <c r="T48" s="21" t="str">
        <f>IFERROR(VLOOKUP(A48,'15.07.18.1 Mt Hutt SL'!C:I,7,FALSE)," ")</f>
        <v xml:space="preserve"> </v>
      </c>
      <c r="U48" s="21">
        <f>IFERROR(VLOOKUP(A48,'15.07.18.2 Mt Hutt SL'!C:I,7,FALSE)," ")</f>
        <v>449.6</v>
      </c>
      <c r="V48" s="21" t="str">
        <f>IFERROR(VLOOKUP(A48,'12.08.18.1 Whaka SL'!A:G,7,FALSE)," ")</f>
        <v xml:space="preserve"> </v>
      </c>
      <c r="W48" s="21" t="str">
        <f>IFERROR(VLOOKUP(A48,'12.08.18.2 Whaka SL'!A:G,7,FALSE)," ")</f>
        <v xml:space="preserve"> </v>
      </c>
      <c r="X48" s="24" t="str">
        <f>IFERROR(VLOOKUP(A48,'20.08.18.1 Coronet SL'!C:K,9,FALSE)," ")</f>
        <v xml:space="preserve"> </v>
      </c>
      <c r="Y48" s="21" t="str">
        <f>IFERROR(VLOOKUP(A48,'20.08.18.2 Coronet SL'!C:K,9,FALSE)," ")</f>
        <v xml:space="preserve"> </v>
      </c>
      <c r="Z48" s="21">
        <f>IFERROR(VLOOKUP(A48,'16.09.18.1 Mt Hutt SL'!A:B,2,FALSE)," ")</f>
        <v>697.21</v>
      </c>
      <c r="AA48" s="21">
        <f>IFERROR(VLOOKUP(A48,'16.09.18 .2 Mt Hutt SL'!A:B,2,FALSE)," ")</f>
        <v>495.61</v>
      </c>
      <c r="AB48" s="21" t="str">
        <f>IFERROR(VLOOKUP(A48,'180923.1 WH SL'!C:K,9,FALSE)," ")</f>
        <v xml:space="preserve"> </v>
      </c>
      <c r="AC48" s="21" t="str">
        <f>IFERROR(VLOOKUP(A48,'180927.1 CA SL '!A:L,12,FALSE)," ")</f>
        <v xml:space="preserve"> </v>
      </c>
      <c r="AD48" s="21" t="str">
        <f>IFERROR(VLOOKUP(A48,'180927.2 CA SL'!A:L,12,FALSE)," ")</f>
        <v xml:space="preserve"> </v>
      </c>
      <c r="AE48" s="21" t="str">
        <f>IFERROR(VLOOKUP(A48,'21.10.18.2   Snowplanet SL'!C:J,8,FALSE)," ")</f>
        <v xml:space="preserve"> </v>
      </c>
      <c r="AF48" t="str">
        <f>IFERROR(VLOOKUP(A48,'21.10.18.4 Snowplanet SL'!C:J,8,FALSE)," ")</f>
        <v xml:space="preserve"> </v>
      </c>
      <c r="AH48" s="25">
        <v>990</v>
      </c>
      <c r="AI48" s="25">
        <v>990</v>
      </c>
      <c r="AJ48">
        <f>IFERROR((SMALL(T48:AF48,1)+SMALL(T48:AF48,2))/2," ")</f>
        <v>472.60500000000002</v>
      </c>
      <c r="AK48">
        <f>IFERROR(SMALL(T48:AF48,1)+(SMALL(T48:AF48,1)*0.2)," ")</f>
        <v>539.52</v>
      </c>
      <c r="AM48" s="25">
        <f>MIN(AI48,AJ48,AK48)</f>
        <v>472.60500000000002</v>
      </c>
      <c r="AP48" s="21" t="str">
        <f>IFERROR(VLOOKUP(A48,'11.08.18.1 Whaka GS'!A:I,9,FALSE)," ")</f>
        <v xml:space="preserve"> </v>
      </c>
      <c r="AQ48" s="21" t="str">
        <f>IFERROR(VLOOKUP(A48,'11.08.18.2 Whaka GS'!A:G,7,FALSE)," ")</f>
        <v xml:space="preserve"> </v>
      </c>
      <c r="AR48" s="21" t="str">
        <f>IFERROR(VLOOKUP(A48,'18.08.18 .1 Coronet GS'!C:K,9,FALSE)," ")</f>
        <v xml:space="preserve"> </v>
      </c>
      <c r="AS48" s="21" t="str">
        <f>IFERROR(VLOOKUP(A48,'18.08.18 .2 Coronet GS'!C:K,9,FALSE)," ")</f>
        <v xml:space="preserve"> </v>
      </c>
      <c r="AT48" s="21" t="str">
        <f>IFERROR(VLOOKUP(A48,'19.08.18 .1 Coronet GS'!C:K,9,FALSE)," ")</f>
        <v xml:space="preserve"> </v>
      </c>
      <c r="AU48" s="21" t="str">
        <f>IFERROR(VLOOKUP(A48,'19.08.18 .2 Coronet GS'!C:K,9,FALSE)," ")</f>
        <v xml:space="preserve"> </v>
      </c>
      <c r="AV48" s="21" t="str">
        <f>IFERROR(VLOOKUP(A48,'15.09.18.1 Mt Hutt GS '!A:B,2,FALSE)," ")</f>
        <v xml:space="preserve"> </v>
      </c>
      <c r="AW48" s="21" t="str">
        <f>IFERROR(VLOOKUP(A48,'180922.1 WH GS'!C:K,9,FALSE)," ")</f>
        <v xml:space="preserve"> </v>
      </c>
      <c r="AX48" s="21" t="str">
        <f>IFERROR(VLOOKUP(A48,'180922.2 WH GS 2'!C:K,9,FALSE)," ")</f>
        <v xml:space="preserve"> </v>
      </c>
      <c r="AY48" s="21" t="str">
        <f>IFERROR(VLOOKUP(A48,'180928.1 CA GS'!A:L,12,FALSE)," " )</f>
        <v xml:space="preserve"> </v>
      </c>
      <c r="AZ48" s="21" t="str">
        <f>IFERROR(VLOOKUP(A48,'180928.2 CA GS'!C:I,7,FALSE)," ")</f>
        <v xml:space="preserve"> </v>
      </c>
      <c r="BA48" s="21" t="str">
        <f>IFERROR(VLOOKUP(A48,'180928.3 CA GS'!C:I,7,FALSE)," ")</f>
        <v xml:space="preserve"> </v>
      </c>
      <c r="BC48" s="25">
        <v>990</v>
      </c>
      <c r="BD48" s="25">
        <v>990</v>
      </c>
      <c r="BE48" t="str">
        <f>IFERROR((SMALL(AP48:BA48,1)+SMALL(AP48:BA48,2))/2," ")</f>
        <v xml:space="preserve"> </v>
      </c>
      <c r="BF48" t="str">
        <f>IFERROR(SMALL(AP48:BA48,1)+(SMALL(AP48:BA48,1)*0.2)," ")</f>
        <v xml:space="preserve"> </v>
      </c>
      <c r="BH48" s="25">
        <f>MIN(BD48,BE48,BF48)</f>
        <v>990</v>
      </c>
      <c r="BK48" s="21" t="str">
        <f>IFERROR(VLOOKUP(A48,'14.09.18 Mt Hutt SG'!A:C,2,FALSE)," ")</f>
        <v xml:space="preserve"> </v>
      </c>
      <c r="BL48" s="21" t="str">
        <f>IFERROR(VLOOKUP(A48,'14.09.18.2 Mt Hutt SG'!A:B,2,FALSE)," ")</f>
        <v xml:space="preserve"> </v>
      </c>
      <c r="BN48" s="25">
        <v>990</v>
      </c>
      <c r="BO48" s="25">
        <v>990</v>
      </c>
      <c r="BP48" t="str">
        <f>IFERROR((SMALL(BK48:BL48,1)+SMALL(BK48:BL48,2))/2," ")</f>
        <v xml:space="preserve"> </v>
      </c>
      <c r="BQ48" t="str">
        <f>IFERROR(SMALL(BK48:BL48,1)+(SMALL(BK48:BL48,1)*0.2)," ")</f>
        <v xml:space="preserve"> </v>
      </c>
      <c r="BS48" s="25">
        <f>MIN(BO48,BP48,BQ48)</f>
        <v>990</v>
      </c>
    </row>
    <row r="49" spans="1:71" x14ac:dyDescent="0.25">
      <c r="A49">
        <v>2017080023</v>
      </c>
      <c r="B49" t="s">
        <v>181</v>
      </c>
      <c r="C49" t="s">
        <v>183</v>
      </c>
      <c r="D49" t="s">
        <v>58</v>
      </c>
      <c r="E49" t="s">
        <v>52</v>
      </c>
      <c r="F49">
        <v>2005</v>
      </c>
      <c r="G49" t="str">
        <f>VLOOKUP(F49,'18 Age Cats'!A:B,2,FALSE)</f>
        <v>U14</v>
      </c>
      <c r="H49" t="s">
        <v>513</v>
      </c>
      <c r="I49" t="s">
        <v>513</v>
      </c>
      <c r="J49" s="36">
        <f>AM49</f>
        <v>990</v>
      </c>
      <c r="L49" t="str">
        <f>IF(J49=AI49,"*"," ")</f>
        <v>*</v>
      </c>
      <c r="M49" s="36">
        <f>BH49</f>
        <v>437.43599999999998</v>
      </c>
      <c r="N49">
        <v>81</v>
      </c>
      <c r="O49" t="str">
        <f>IF(M49=BD49,"*"," ")</f>
        <v xml:space="preserve"> </v>
      </c>
      <c r="P49" s="36">
        <f>BS49</f>
        <v>990</v>
      </c>
      <c r="R49" t="str">
        <f>IF(P49=BO49,"*"," ")</f>
        <v>*</v>
      </c>
      <c r="T49" s="21" t="str">
        <f>IFERROR(VLOOKUP(A49,'15.07.18.1 Mt Hutt SL'!C:I,7,FALSE)," ")</f>
        <v xml:space="preserve"> </v>
      </c>
      <c r="U49" s="21" t="str">
        <f>IFERROR(VLOOKUP(A49,'15.07.18.2 Mt Hutt SL'!C:I,7,FALSE)," ")</f>
        <v xml:space="preserve"> </v>
      </c>
      <c r="V49" s="21" t="str">
        <f>IFERROR(VLOOKUP(A49,'12.08.18.1 Whaka SL'!A:G,7,FALSE)," ")</f>
        <v xml:space="preserve"> </v>
      </c>
      <c r="W49" s="21" t="str">
        <f>IFERROR(VLOOKUP(A49,'12.08.18.2 Whaka SL'!A:G,7,FALSE)," ")</f>
        <v xml:space="preserve"> </v>
      </c>
      <c r="X49" s="24" t="str">
        <f>IFERROR(VLOOKUP(A49,'20.08.18.1 Coronet SL'!C:K,9,FALSE)," ")</f>
        <v xml:space="preserve"> </v>
      </c>
      <c r="Y49" s="21" t="str">
        <f>IFERROR(VLOOKUP(A49,'20.08.18.2 Coronet SL'!C:K,9,FALSE)," ")</f>
        <v xml:space="preserve"> </v>
      </c>
      <c r="Z49" s="21" t="str">
        <f>IFERROR(VLOOKUP(A49,'16.09.18.1 Mt Hutt SL'!A:B,2,FALSE)," ")</f>
        <v xml:space="preserve"> </v>
      </c>
      <c r="AA49" s="21" t="str">
        <f>IFERROR(VLOOKUP(A49,'16.09.18 .2 Mt Hutt SL'!A:B,2,FALSE)," ")</f>
        <v xml:space="preserve"> </v>
      </c>
      <c r="AB49" s="21" t="str">
        <f>IFERROR(VLOOKUP(A49,'180923.1 WH SL'!C:K,9,FALSE)," ")</f>
        <v xml:space="preserve"> </v>
      </c>
      <c r="AC49" s="21" t="str">
        <f>IFERROR(VLOOKUP(A49,'180927.1 CA SL '!A:L,12,FALSE)," ")</f>
        <v xml:space="preserve"> </v>
      </c>
      <c r="AD49" s="21" t="str">
        <f>IFERROR(VLOOKUP(A49,'180927.2 CA SL'!A:L,12,FALSE)," ")</f>
        <v xml:space="preserve"> </v>
      </c>
      <c r="AE49" s="21" t="str">
        <f>IFERROR(VLOOKUP(A49,'21.10.18.2   Snowplanet SL'!C:J,8,FALSE)," ")</f>
        <v xml:space="preserve"> </v>
      </c>
      <c r="AF49" t="str">
        <f>IFERROR(VLOOKUP(A49,'21.10.18.4 Snowplanet SL'!C:J,8,FALSE)," ")</f>
        <v xml:space="preserve"> </v>
      </c>
      <c r="AH49" s="25">
        <f>IFERROR(VLOOKUP(A49,'18.0 Base List'!A:G,5,FALSE),"990.00")</f>
        <v>990</v>
      </c>
      <c r="AI49" s="25">
        <v>990</v>
      </c>
      <c r="AJ49" t="str">
        <f>IFERROR((SMALL(T49:AF49,1)+SMALL(T49:AF49,2))/2," ")</f>
        <v xml:space="preserve"> </v>
      </c>
      <c r="AK49" t="str">
        <f>IFERROR(SMALL(T49:AF49,1)+(SMALL(T49:AF49,1)*0.2)," ")</f>
        <v xml:space="preserve"> </v>
      </c>
      <c r="AM49" s="25">
        <f>MIN(AI49,AJ49,AK49)</f>
        <v>990</v>
      </c>
      <c r="AP49" s="21" t="str">
        <f>IFERROR(VLOOKUP(A49,'11.08.18.1 Whaka GS'!A:I,9,FALSE)," ")</f>
        <v xml:space="preserve"> </v>
      </c>
      <c r="AQ49" s="21">
        <f>IFERROR(VLOOKUP(A49,'11.08.18.2 Whaka GS'!A:G,7,FALSE)," ")</f>
        <v>364.53</v>
      </c>
      <c r="AR49" s="21" t="str">
        <f>IFERROR(VLOOKUP(A49,'18.08.18 .1 Coronet GS'!C:K,9,FALSE)," ")</f>
        <v xml:space="preserve"> </v>
      </c>
      <c r="AS49" s="21" t="str">
        <f>IFERROR(VLOOKUP(A49,'18.08.18 .2 Coronet GS'!C:K,9,FALSE)," ")</f>
        <v xml:space="preserve"> </v>
      </c>
      <c r="AT49" s="21" t="str">
        <f>IFERROR(VLOOKUP(A49,'19.08.18 .1 Coronet GS'!C:K,9,FALSE)," ")</f>
        <v xml:space="preserve"> </v>
      </c>
      <c r="AU49" s="21" t="str">
        <f>IFERROR(VLOOKUP(A49,'19.08.18 .2 Coronet GS'!C:K,9,FALSE)," ")</f>
        <v xml:space="preserve"> </v>
      </c>
      <c r="AV49" s="21" t="str">
        <f>IFERROR(VLOOKUP(A49,'15.09.18.1 Mt Hutt GS '!A:B,2,FALSE)," ")</f>
        <v xml:space="preserve"> </v>
      </c>
      <c r="AW49" s="21" t="str">
        <f>IFERROR(VLOOKUP(A49,'180922.1 WH GS'!C:K,9,FALSE)," ")</f>
        <v xml:space="preserve"> </v>
      </c>
      <c r="AX49" s="21" t="str">
        <f>IFERROR(VLOOKUP(A49,'180922.2 WH GS 2'!C:K,9,FALSE)," ")</f>
        <v xml:space="preserve"> </v>
      </c>
      <c r="AY49" s="21" t="str">
        <f>IFERROR(VLOOKUP(A49,'180928.1 CA GS'!A:L,12,FALSE)," " )</f>
        <v xml:space="preserve"> </v>
      </c>
      <c r="AZ49" s="21" t="str">
        <f>IFERROR(VLOOKUP(A49,'180928.2 CA GS'!C:I,7,FALSE)," ")</f>
        <v xml:space="preserve"> </v>
      </c>
      <c r="BA49" s="21" t="str">
        <f>IFERROR(VLOOKUP(A49,'180928.3 CA GS'!C:I,7,FALSE)," ")</f>
        <v xml:space="preserve"> </v>
      </c>
      <c r="BC49" s="25">
        <v>990</v>
      </c>
      <c r="BD49" s="25">
        <v>990</v>
      </c>
      <c r="BE49" t="str">
        <f>IFERROR((SMALL(AP49:BA49,1)+SMALL(AP49:BA49,2))/2," ")</f>
        <v xml:space="preserve"> </v>
      </c>
      <c r="BF49">
        <f>IFERROR(SMALL(AP49:BA49,1)+(SMALL(AP49:BA49,1)*0.2)," ")</f>
        <v>437.43599999999998</v>
      </c>
      <c r="BH49" s="25">
        <f>MIN(BD49,BE49,BF49)</f>
        <v>437.43599999999998</v>
      </c>
      <c r="BK49" s="21" t="str">
        <f>IFERROR(VLOOKUP(A49,'14.09.18 Mt Hutt SG'!A:C,2,FALSE)," ")</f>
        <v xml:space="preserve"> </v>
      </c>
      <c r="BL49" s="21" t="str">
        <f>IFERROR(VLOOKUP(A49,'14.09.18.2 Mt Hutt SG'!A:B,2,FALSE)," ")</f>
        <v xml:space="preserve"> </v>
      </c>
      <c r="BN49" s="25">
        <v>990</v>
      </c>
      <c r="BO49" s="25">
        <v>990</v>
      </c>
      <c r="BP49" t="str">
        <f>IFERROR((SMALL(BK49:BL49,1)+SMALL(BK49:BL49,2))/2," ")</f>
        <v xml:space="preserve"> </v>
      </c>
      <c r="BQ49" t="str">
        <f>IFERROR(SMALL(BK49:BL49,1)+(SMALL(BK49:BL49,1)*0.2)," ")</f>
        <v xml:space="preserve"> </v>
      </c>
      <c r="BS49" s="25">
        <f>MIN(BO49,BP49,BQ49)</f>
        <v>990</v>
      </c>
    </row>
    <row r="50" spans="1:71" x14ac:dyDescent="0.25">
      <c r="A50">
        <v>2016081250</v>
      </c>
      <c r="B50" t="s">
        <v>367</v>
      </c>
      <c r="C50" t="s">
        <v>368</v>
      </c>
      <c r="E50" t="s">
        <v>52</v>
      </c>
      <c r="F50">
        <v>2006</v>
      </c>
      <c r="G50" t="str">
        <f>VLOOKUP(F50,'18 Age Cats'!A:B,2,FALSE)</f>
        <v>U14</v>
      </c>
      <c r="H50" t="s">
        <v>513</v>
      </c>
      <c r="I50" t="s">
        <v>513</v>
      </c>
      <c r="J50" s="36">
        <f>AM50</f>
        <v>338.75</v>
      </c>
      <c r="K50">
        <v>70</v>
      </c>
      <c r="L50" t="str">
        <f>IF(J50=AI50,"*"," ")</f>
        <v xml:space="preserve"> </v>
      </c>
      <c r="M50" s="36">
        <f>BH50</f>
        <v>305.34000000000003</v>
      </c>
      <c r="N50">
        <v>70</v>
      </c>
      <c r="O50" t="str">
        <f>IF(M50=BD50,"*"," ")</f>
        <v xml:space="preserve"> </v>
      </c>
      <c r="P50" s="36">
        <f>BS50</f>
        <v>990</v>
      </c>
      <c r="R50" t="str">
        <f>IF(P50=BO50,"*"," ")</f>
        <v>*</v>
      </c>
      <c r="T50" s="21" t="str">
        <f>IFERROR(VLOOKUP(A50,'15.07.18.1 Mt Hutt SL'!C:I,7,FALSE)," ")</f>
        <v xml:space="preserve"> </v>
      </c>
      <c r="U50" s="21" t="str">
        <f>IFERROR(VLOOKUP(A50,'15.07.18.2 Mt Hutt SL'!C:I,7,FALSE)," ")</f>
        <v xml:space="preserve"> </v>
      </c>
      <c r="V50" s="21">
        <f>IFERROR(VLOOKUP(A50,'12.08.18.1 Whaka SL'!A:G,7,FALSE)," ")</f>
        <v>347.1</v>
      </c>
      <c r="W50" s="21">
        <f>IFERROR(VLOOKUP(A50,'12.08.18.2 Whaka SL'!A:G,7,FALSE)," ")</f>
        <v>349.23</v>
      </c>
      <c r="X50" s="24" t="str">
        <f>IFERROR(VLOOKUP(A50,'20.08.18.1 Coronet SL'!C:K,9,FALSE)," ")</f>
        <v xml:space="preserve"> </v>
      </c>
      <c r="Y50" s="21" t="str">
        <f>IFERROR(VLOOKUP(A50,'20.08.18.2 Coronet SL'!C:K,9,FALSE)," ")</f>
        <v xml:space="preserve"> </v>
      </c>
      <c r="Z50" s="21" t="str">
        <f>IFERROR(VLOOKUP(A50,'16.09.18.1 Mt Hutt SL'!A:B,2,FALSE)," ")</f>
        <v xml:space="preserve"> </v>
      </c>
      <c r="AA50" s="21" t="str">
        <f>IFERROR(VLOOKUP(A50,'16.09.18 .2 Mt Hutt SL'!A:B,2,FALSE)," ")</f>
        <v xml:space="preserve"> </v>
      </c>
      <c r="AB50" s="21">
        <f>IFERROR(VLOOKUP(A50,'180923.1 WH SL'!C:K,9,FALSE)," ")</f>
        <v>330.4</v>
      </c>
      <c r="AC50" s="21" t="str">
        <f>IFERROR(VLOOKUP(A50,'180927.1 CA SL '!A:L,12,FALSE)," ")</f>
        <v xml:space="preserve"> </v>
      </c>
      <c r="AD50" s="21" t="str">
        <f>IFERROR(VLOOKUP(A50,'180927.2 CA SL'!A:L,12,FALSE)," ")</f>
        <v xml:space="preserve"> </v>
      </c>
      <c r="AE50" s="21" t="str">
        <f>IFERROR(VLOOKUP(A50,'21.10.18.2   Snowplanet SL'!C:J,8,FALSE)," ")</f>
        <v xml:space="preserve"> </v>
      </c>
      <c r="AF50" t="str">
        <f>IFERROR(VLOOKUP(A50,'21.10.18.4 Snowplanet SL'!C:J,8,FALSE)," ")</f>
        <v xml:space="preserve"> </v>
      </c>
      <c r="AH50" s="25">
        <f>IFERROR(VLOOKUP(A50,'18.0 Base List'!A:G,5,FALSE),"990.00")</f>
        <v>990</v>
      </c>
      <c r="AI50" s="25">
        <v>990</v>
      </c>
      <c r="AJ50">
        <f>IFERROR((SMALL(T50:AF50,1)+SMALL(T50:AF50,2))/2," ")</f>
        <v>338.75</v>
      </c>
      <c r="AK50">
        <f>IFERROR(SMALL(T50:AF50,1)+(SMALL(T50:AF50,1)*0.2)," ")</f>
        <v>396.47999999999996</v>
      </c>
      <c r="AM50" s="25">
        <f>MIN(AI50,AJ50,AK50)</f>
        <v>338.75</v>
      </c>
      <c r="AP50" s="21">
        <f>IFERROR(VLOOKUP(A50,'11.08.18.1 Whaka GS'!A:I,9,FALSE)," ")</f>
        <v>373.34</v>
      </c>
      <c r="AQ50" s="21">
        <f>IFERROR(VLOOKUP(A50,'11.08.18.2 Whaka GS'!A:G,7,FALSE)," ")</f>
        <v>458.86</v>
      </c>
      <c r="AR50" s="21" t="str">
        <f>IFERROR(VLOOKUP(A50,'18.08.18 .1 Coronet GS'!C:K,9,FALSE)," ")</f>
        <v xml:space="preserve"> </v>
      </c>
      <c r="AS50" s="21" t="str">
        <f>IFERROR(VLOOKUP(A50,'18.08.18 .2 Coronet GS'!C:K,9,FALSE)," ")</f>
        <v xml:space="preserve"> </v>
      </c>
      <c r="AT50" s="21" t="str">
        <f>IFERROR(VLOOKUP(A50,'19.08.18 .1 Coronet GS'!C:K,9,FALSE)," ")</f>
        <v xml:space="preserve"> </v>
      </c>
      <c r="AU50" s="21" t="str">
        <f>IFERROR(VLOOKUP(A50,'19.08.18 .2 Coronet GS'!C:K,9,FALSE)," ")</f>
        <v xml:space="preserve"> </v>
      </c>
      <c r="AV50" s="21" t="str">
        <f>IFERROR(VLOOKUP(A50,'15.09.18.1 Mt Hutt GS '!A:B,2,FALSE)," ")</f>
        <v xml:space="preserve"> </v>
      </c>
      <c r="AW50" s="21">
        <f>IFERROR(VLOOKUP(A50,'180922.1 WH GS'!C:K,9,FALSE)," ")</f>
        <v>305.88</v>
      </c>
      <c r="AX50" s="21">
        <f>IFERROR(VLOOKUP(A50,'180922.2 WH GS 2'!C:K,9,FALSE)," ")</f>
        <v>304.8</v>
      </c>
      <c r="AY50" s="21" t="str">
        <f>IFERROR(VLOOKUP(A50,'180928.1 CA GS'!A:L,12,FALSE)," " )</f>
        <v xml:space="preserve"> </v>
      </c>
      <c r="AZ50" s="21" t="str">
        <f>IFERROR(VLOOKUP(A50,'180928.2 CA GS'!C:I,7,FALSE)," ")</f>
        <v xml:space="preserve"> </v>
      </c>
      <c r="BA50" s="21" t="str">
        <f>IFERROR(VLOOKUP(A50,'180928.3 CA GS'!C:I,7,FALSE)," ")</f>
        <v xml:space="preserve"> </v>
      </c>
      <c r="BC50" s="25">
        <v>990</v>
      </c>
      <c r="BD50" s="25">
        <v>990</v>
      </c>
      <c r="BE50">
        <f>IFERROR((SMALL(AP50:BA50,1)+SMALL(AP50:BA50,2))/2," ")</f>
        <v>305.34000000000003</v>
      </c>
      <c r="BF50">
        <f>IFERROR(SMALL(AP50:BA50,1)+(SMALL(AP50:BA50,1)*0.2)," ")</f>
        <v>365.76</v>
      </c>
      <c r="BH50" s="25">
        <f>MIN(BD50,BE50,BF50)</f>
        <v>305.34000000000003</v>
      </c>
      <c r="BK50" s="21" t="str">
        <f>IFERROR(VLOOKUP(A50,'14.09.18 Mt Hutt SG'!A:C,2,FALSE)," ")</f>
        <v xml:space="preserve"> </v>
      </c>
      <c r="BL50" s="21" t="str">
        <f>IFERROR(VLOOKUP(A50,'14.09.18.2 Mt Hutt SG'!A:B,2,FALSE)," ")</f>
        <v xml:space="preserve"> </v>
      </c>
      <c r="BN50" s="25">
        <v>990</v>
      </c>
      <c r="BO50" s="25">
        <v>990</v>
      </c>
      <c r="BP50" t="str">
        <f>IFERROR((SMALL(BK50:BL50,1)+SMALL(BK50:BL50,2))/2," ")</f>
        <v xml:space="preserve"> </v>
      </c>
      <c r="BQ50" t="str">
        <f>IFERROR(SMALL(BK50:BL50,1)+(SMALL(BK50:BL50,1)*0.2)," ")</f>
        <v xml:space="preserve"> </v>
      </c>
      <c r="BS50" s="25">
        <f>MIN(BO50,BP50,BQ50)</f>
        <v>990</v>
      </c>
    </row>
    <row r="51" spans="1:71" x14ac:dyDescent="0.25">
      <c r="A51">
        <v>2016071153</v>
      </c>
      <c r="B51" t="s">
        <v>487</v>
      </c>
      <c r="C51" t="s">
        <v>529</v>
      </c>
      <c r="E51" t="s">
        <v>57</v>
      </c>
      <c r="F51">
        <v>2006</v>
      </c>
      <c r="G51" t="str">
        <f>VLOOKUP(F51,'18 Age Cats'!A:B,2,FALSE)</f>
        <v>U14</v>
      </c>
      <c r="H51" t="s">
        <v>515</v>
      </c>
      <c r="J51" s="36">
        <f>AM51</f>
        <v>990</v>
      </c>
      <c r="L51" t="str">
        <f>IF(J51=AI51,"*"," ")</f>
        <v>*</v>
      </c>
      <c r="M51" s="36">
        <f>BH51</f>
        <v>990</v>
      </c>
      <c r="O51" t="str">
        <f>IF(M51=BD51,"*"," ")</f>
        <v>*</v>
      </c>
      <c r="P51" s="36">
        <f>BS51</f>
        <v>990</v>
      </c>
      <c r="R51" t="str">
        <f>IF(P51=BO51,"*"," ")</f>
        <v>*</v>
      </c>
      <c r="T51" s="21" t="str">
        <f>IFERROR(VLOOKUP(A51,'15.07.18.1 Mt Hutt SL'!C:I,7,FALSE)," ")</f>
        <v xml:space="preserve"> </v>
      </c>
      <c r="U51" s="21" t="str">
        <f>IFERROR(VLOOKUP(A51,'15.07.18.2 Mt Hutt SL'!C:I,7,FALSE)," ")</f>
        <v xml:space="preserve"> </v>
      </c>
      <c r="V51" s="21" t="str">
        <f>IFERROR(VLOOKUP(A51,'12.08.18.1 Whaka SL'!A:G,7,FALSE)," ")</f>
        <v xml:space="preserve"> </v>
      </c>
      <c r="W51" s="21" t="str">
        <f>IFERROR(VLOOKUP(A51,'12.08.18.2 Whaka SL'!A:G,7,FALSE)," ")</f>
        <v xml:space="preserve"> </v>
      </c>
      <c r="X51" s="24" t="str">
        <f>IFERROR(VLOOKUP(A51,'20.08.18.1 Coronet SL'!C:K,9,FALSE)," ")</f>
        <v xml:space="preserve"> </v>
      </c>
      <c r="Y51" s="21" t="str">
        <f>IFERROR(VLOOKUP(A51,'20.08.18.2 Coronet SL'!C:K,9,FALSE)," ")</f>
        <v xml:space="preserve"> </v>
      </c>
      <c r="Z51" s="21" t="str">
        <f>IFERROR(VLOOKUP(A51,'16.09.18.1 Mt Hutt SL'!A:B,2,FALSE)," ")</f>
        <v xml:space="preserve"> </v>
      </c>
      <c r="AA51" s="21" t="str">
        <f>IFERROR(VLOOKUP(A51,'16.09.18 .2 Mt Hutt SL'!A:B,2,FALSE)," ")</f>
        <v xml:space="preserve"> </v>
      </c>
      <c r="AB51" s="21" t="str">
        <f>IFERROR(VLOOKUP(A51,'180923.1 WH SL'!C:K,9,FALSE)," ")</f>
        <v xml:space="preserve"> </v>
      </c>
      <c r="AC51" s="21" t="str">
        <f>IFERROR(VLOOKUP(A51,'180927.1 CA SL '!A:L,12,FALSE)," ")</f>
        <v xml:space="preserve"> </v>
      </c>
      <c r="AD51" s="21" t="str">
        <f>IFERROR(VLOOKUP(A51,'180927.2 CA SL'!A:L,12,FALSE)," ")</f>
        <v xml:space="preserve"> </v>
      </c>
      <c r="AE51" s="21" t="str">
        <f>IFERROR(VLOOKUP(A51,'21.10.18.2   Snowplanet SL'!C:J,8,FALSE)," ")</f>
        <v xml:space="preserve"> </v>
      </c>
      <c r="AF51" t="str">
        <f>IFERROR(VLOOKUP(A51,'21.10.18.4 Snowplanet SL'!C:J,8,FALSE)," ")</f>
        <v xml:space="preserve"> </v>
      </c>
      <c r="AH51" s="25">
        <v>990</v>
      </c>
      <c r="AI51" s="25">
        <v>990</v>
      </c>
      <c r="AJ51" t="str">
        <f>IFERROR((SMALL(T51:AF51,1)+SMALL(T51:AF51,2))/2," ")</f>
        <v xml:space="preserve"> </v>
      </c>
      <c r="AK51" t="str">
        <f>IFERROR(SMALL(T51:AF51,1)+(SMALL(T51:AF51,1)*0.2)," ")</f>
        <v xml:space="preserve"> </v>
      </c>
      <c r="AM51" s="25">
        <f>MIN(AI51,AJ51,AK51)</f>
        <v>990</v>
      </c>
      <c r="AP51" s="21" t="str">
        <f>IFERROR(VLOOKUP(A51,'11.08.18.1 Whaka GS'!A:I,9,FALSE)," ")</f>
        <v xml:space="preserve"> </v>
      </c>
      <c r="AQ51" s="21" t="str">
        <f>IFERROR(VLOOKUP(A51,'11.08.18.2 Whaka GS'!A:G,7,FALSE)," ")</f>
        <v xml:space="preserve"> </v>
      </c>
      <c r="AR51" s="21" t="str">
        <f>IFERROR(VLOOKUP(A51,'18.08.18 .1 Coronet GS'!C:K,9,FALSE)," ")</f>
        <v xml:space="preserve"> </v>
      </c>
      <c r="AS51" s="21" t="str">
        <f>IFERROR(VLOOKUP(A51,'18.08.18 .2 Coronet GS'!C:K,9,FALSE)," ")</f>
        <v xml:space="preserve"> </v>
      </c>
      <c r="AT51" s="21" t="str">
        <f>IFERROR(VLOOKUP(A51,'19.08.18 .1 Coronet GS'!C:K,9,FALSE)," ")</f>
        <v xml:space="preserve"> </v>
      </c>
      <c r="AU51" s="21" t="str">
        <f>IFERROR(VLOOKUP(A51,'19.08.18 .2 Coronet GS'!C:K,9,FALSE)," ")</f>
        <v xml:space="preserve"> </v>
      </c>
      <c r="AV51" s="21" t="str">
        <f>IFERROR(VLOOKUP(A51,'15.09.18.1 Mt Hutt GS '!A:B,2,FALSE)," ")</f>
        <v xml:space="preserve"> </v>
      </c>
      <c r="AW51" s="21" t="str">
        <f>IFERROR(VLOOKUP(A51,'180922.1 WH GS'!C:K,9,FALSE)," ")</f>
        <v xml:space="preserve"> </v>
      </c>
      <c r="AX51" s="21" t="str">
        <f>IFERROR(VLOOKUP(A51,'180922.2 WH GS 2'!C:K,9,FALSE)," ")</f>
        <v xml:space="preserve"> </v>
      </c>
      <c r="AY51" s="21" t="str">
        <f>IFERROR(VLOOKUP(A51,'180928.1 CA GS'!A:L,12,FALSE)," " )</f>
        <v xml:space="preserve"> </v>
      </c>
      <c r="AZ51" s="21" t="str">
        <f>IFERROR(VLOOKUP(A51,'180928.2 CA GS'!C:I,7,FALSE)," ")</f>
        <v xml:space="preserve"> </v>
      </c>
      <c r="BA51" s="21" t="str">
        <f>IFERROR(VLOOKUP(A51,'180928.3 CA GS'!C:I,7,FALSE)," ")</f>
        <v xml:space="preserve"> </v>
      </c>
      <c r="BC51" s="25">
        <v>990</v>
      </c>
      <c r="BD51" s="25">
        <v>990</v>
      </c>
      <c r="BE51" t="str">
        <f>IFERROR((SMALL(AP51:BA51,1)+SMALL(AP51:BA51,2))/2," ")</f>
        <v xml:space="preserve"> </v>
      </c>
      <c r="BF51" t="str">
        <f>IFERROR(SMALL(AP51:BA51,1)+(SMALL(AP51:BA51,1)*0.2)," ")</f>
        <v xml:space="preserve"> </v>
      </c>
      <c r="BH51" s="25">
        <f>MIN(BD51,BE51,BF51)</f>
        <v>990</v>
      </c>
      <c r="BK51" s="21" t="str">
        <f>IFERROR(VLOOKUP(A51,'14.09.18 Mt Hutt SG'!A:C,2,FALSE)," ")</f>
        <v xml:space="preserve"> </v>
      </c>
      <c r="BL51" s="21" t="str">
        <f>IFERROR(VLOOKUP(A51,'14.09.18.2 Mt Hutt SG'!A:B,2,FALSE)," ")</f>
        <v xml:space="preserve"> </v>
      </c>
      <c r="BN51" s="25">
        <v>990</v>
      </c>
      <c r="BO51" s="25">
        <v>990</v>
      </c>
      <c r="BP51" t="str">
        <f>IFERROR((SMALL(BK51:BL51,1)+SMALL(BK51:BL51,2))/2," ")</f>
        <v xml:space="preserve"> </v>
      </c>
      <c r="BQ51" t="str">
        <f>IFERROR(SMALL(BK51:BL51,1)+(SMALL(BK51:BL51,1)*0.2)," ")</f>
        <v xml:space="preserve"> </v>
      </c>
      <c r="BS51" s="25">
        <f>MIN(BO51,BP51,BQ51)</f>
        <v>990</v>
      </c>
    </row>
    <row r="52" spans="1:71" x14ac:dyDescent="0.25">
      <c r="A52">
        <v>201307905</v>
      </c>
      <c r="B52" t="s">
        <v>440</v>
      </c>
      <c r="C52" t="s">
        <v>128</v>
      </c>
      <c r="D52" t="s">
        <v>58</v>
      </c>
      <c r="E52" t="s">
        <v>52</v>
      </c>
      <c r="F52">
        <v>2002</v>
      </c>
      <c r="G52" t="str">
        <f>VLOOKUP(F52,'18 Age Cats'!A:B,2,FALSE)</f>
        <v>U19</v>
      </c>
      <c r="H52" t="s">
        <v>514</v>
      </c>
      <c r="I52" t="s">
        <v>514</v>
      </c>
      <c r="J52" s="36">
        <f>AM52</f>
        <v>206.36249999999998</v>
      </c>
      <c r="K52">
        <v>44</v>
      </c>
      <c r="L52" t="str">
        <f>IF(J52=AI52,"*"," ")</f>
        <v>*</v>
      </c>
      <c r="M52" s="36">
        <f>BH52</f>
        <v>159.74250000000001</v>
      </c>
      <c r="N52">
        <v>40</v>
      </c>
      <c r="O52" t="str">
        <f>IF(M52=BD52,"*"," ")</f>
        <v>*</v>
      </c>
      <c r="P52" s="36">
        <f>BS52</f>
        <v>341.6099999999999</v>
      </c>
      <c r="Q52">
        <v>35</v>
      </c>
      <c r="R52" t="str">
        <f>IF(P52=BO52,"*"," ")</f>
        <v>*</v>
      </c>
      <c r="T52" s="21" t="str">
        <f>IFERROR(VLOOKUP(A52,'15.07.18.1 Mt Hutt SL'!C:I,7,FALSE)," ")</f>
        <v xml:space="preserve"> </v>
      </c>
      <c r="U52" s="21" t="str">
        <f>IFERROR(VLOOKUP(A52,'15.07.18.2 Mt Hutt SL'!C:I,7,FALSE)," ")</f>
        <v xml:space="preserve"> </v>
      </c>
      <c r="V52" s="21" t="str">
        <f>IFERROR(VLOOKUP(A52,'12.08.18.1 Whaka SL'!A:G,7,FALSE)," ")</f>
        <v xml:space="preserve"> </v>
      </c>
      <c r="W52" s="21" t="str">
        <f>IFERROR(VLOOKUP(A52,'12.08.18.2 Whaka SL'!A:G,7,FALSE)," ")</f>
        <v xml:space="preserve"> </v>
      </c>
      <c r="X52" s="24" t="str">
        <f>IFERROR(VLOOKUP(A52,'20.08.18.1 Coronet SL'!C:K,9,FALSE)," ")</f>
        <v xml:space="preserve"> </v>
      </c>
      <c r="Y52" s="21" t="str">
        <f>IFERROR(VLOOKUP(A52,'20.08.18.2 Coronet SL'!C:K,9,FALSE)," ")</f>
        <v xml:space="preserve"> </v>
      </c>
      <c r="Z52" s="21" t="str">
        <f>IFERROR(VLOOKUP(A52,'16.09.18.1 Mt Hutt SL'!A:B,2,FALSE)," ")</f>
        <v xml:space="preserve"> </v>
      </c>
      <c r="AA52" s="21" t="str">
        <f>IFERROR(VLOOKUP(A52,'16.09.18 .2 Mt Hutt SL'!A:B,2,FALSE)," ")</f>
        <v xml:space="preserve"> </v>
      </c>
      <c r="AB52" s="21" t="str">
        <f>IFERROR(VLOOKUP(A52,'180923.1 WH SL'!C:K,9,FALSE)," ")</f>
        <v xml:space="preserve"> </v>
      </c>
      <c r="AC52" s="21" t="str">
        <f>IFERROR(VLOOKUP(A52,'180927.1 CA SL '!A:L,12,FALSE)," ")</f>
        <v xml:space="preserve"> </v>
      </c>
      <c r="AD52" s="21" t="str">
        <f>IFERROR(VLOOKUP(A52,'180927.2 CA SL'!A:L,12,FALSE)," ")</f>
        <v xml:space="preserve"> </v>
      </c>
      <c r="AE52" s="21" t="str">
        <f>IFERROR(VLOOKUP(A52,'21.10.18.2   Snowplanet SL'!C:J,8,FALSE)," ")</f>
        <v xml:space="preserve"> </v>
      </c>
      <c r="AF52" t="str">
        <f>IFERROR(VLOOKUP(A52,'21.10.18.4 Snowplanet SL'!C:J,8,FALSE)," ")</f>
        <v xml:space="preserve"> </v>
      </c>
      <c r="AH52" s="25">
        <f>IFERROR(VLOOKUP(A52,'18.0 Base List'!A:G,5,FALSE),"990.00")</f>
        <v>137.57499999999999</v>
      </c>
      <c r="AI52" s="25">
        <f>AH52+(AH52*0.5)</f>
        <v>206.36249999999998</v>
      </c>
      <c r="AJ52" t="str">
        <f>IFERROR((SMALL(T52:AF52,1)+SMALL(T52:AF52,2))/2," ")</f>
        <v xml:space="preserve"> </v>
      </c>
      <c r="AK52" t="str">
        <f>IFERROR(SMALL(T52:AF52,1)+(SMALL(T52:AF52,1)*0.2)," ")</f>
        <v xml:space="preserve"> </v>
      </c>
      <c r="AM52" s="25">
        <f>MIN(AI52,AJ52,AK52)</f>
        <v>206.36249999999998</v>
      </c>
      <c r="AP52" s="21" t="str">
        <f>IFERROR(VLOOKUP(A52,'11.08.18.1 Whaka GS'!A:I,9,FALSE)," ")</f>
        <v xml:space="preserve"> </v>
      </c>
      <c r="AQ52" s="21" t="str">
        <f>IFERROR(VLOOKUP(A52,'11.08.18.2 Whaka GS'!A:G,7,FALSE)," ")</f>
        <v xml:space="preserve"> </v>
      </c>
      <c r="AR52" s="21" t="str">
        <f>IFERROR(VLOOKUP(A52,'18.08.18 .1 Coronet GS'!C:K,9,FALSE)," ")</f>
        <v xml:space="preserve"> </v>
      </c>
      <c r="AS52" s="21" t="str">
        <f>IFERROR(VLOOKUP(A52,'18.08.18 .2 Coronet GS'!C:K,9,FALSE)," ")</f>
        <v xml:space="preserve"> </v>
      </c>
      <c r="AT52" s="21" t="str">
        <f>IFERROR(VLOOKUP(A52,'19.08.18 .1 Coronet GS'!C:K,9,FALSE)," ")</f>
        <v xml:space="preserve"> </v>
      </c>
      <c r="AU52" s="21" t="str">
        <f>IFERROR(VLOOKUP(A52,'19.08.18 .2 Coronet GS'!C:K,9,FALSE)," ")</f>
        <v xml:space="preserve"> </v>
      </c>
      <c r="AV52" s="21" t="str">
        <f>IFERROR(VLOOKUP(A52,'15.09.18.1 Mt Hutt GS '!A:B,2,FALSE)," ")</f>
        <v xml:space="preserve"> </v>
      </c>
      <c r="AW52" s="21" t="str">
        <f>IFERROR(VLOOKUP(A52,'180922.1 WH GS'!C:K,9,FALSE)," ")</f>
        <v xml:space="preserve"> </v>
      </c>
      <c r="AX52" s="21" t="str">
        <f>IFERROR(VLOOKUP(A52,'180922.2 WH GS 2'!C:K,9,FALSE)," ")</f>
        <v xml:space="preserve"> </v>
      </c>
      <c r="AY52" s="21" t="str">
        <f>IFERROR(VLOOKUP(A52,'180928.1 CA GS'!A:L,12,FALSE)," " )</f>
        <v xml:space="preserve"> </v>
      </c>
      <c r="AZ52" s="21" t="str">
        <f>IFERROR(VLOOKUP(A52,'180928.2 CA GS'!C:I,7,FALSE)," ")</f>
        <v xml:space="preserve"> </v>
      </c>
      <c r="BA52" s="21" t="str">
        <f>IFERROR(VLOOKUP(A52,'180928.3 CA GS'!C:I,7,FALSE)," ")</f>
        <v xml:space="preserve"> </v>
      </c>
      <c r="BC52" s="25">
        <f>IFERROR(VLOOKUP(A52,'18.0 Base List'!A:F,6,FALSE),"990.00")</f>
        <v>106.495</v>
      </c>
      <c r="BD52" s="25">
        <f>BC52+(BC52*0.5)</f>
        <v>159.74250000000001</v>
      </c>
      <c r="BE52" t="str">
        <f>IFERROR((SMALL(AP52:BA52,1)+SMALL(AP52:BA52,2))/2," ")</f>
        <v xml:space="preserve"> </v>
      </c>
      <c r="BF52" t="str">
        <f>IFERROR(SMALL(AP52:BA52,1)+(SMALL(AP52:BA52,1)*0.2)," ")</f>
        <v xml:space="preserve"> </v>
      </c>
      <c r="BH52" s="25">
        <f>MIN(BD52,BE52,BF52)</f>
        <v>159.74250000000001</v>
      </c>
      <c r="BK52" s="21" t="str">
        <f>IFERROR(VLOOKUP(A52,'14.09.18 Mt Hutt SG'!A:C,2,FALSE)," ")</f>
        <v xml:space="preserve"> </v>
      </c>
      <c r="BL52" s="21" t="str">
        <f>IFERROR(VLOOKUP(A52,'14.09.18.2 Mt Hutt SG'!A:B,2,FALSE)," ")</f>
        <v xml:space="preserve"> </v>
      </c>
      <c r="BN52" s="25">
        <f>IFERROR(VLOOKUP(A52,'18.0 Base List'!A:G,7,FALSE),990)</f>
        <v>227.73999999999995</v>
      </c>
      <c r="BO52" s="25">
        <f>BN52+(BN52*0.5)</f>
        <v>341.6099999999999</v>
      </c>
      <c r="BP52" t="str">
        <f>IFERROR((SMALL(BK52:BL52,1)+SMALL(BK52:BL52,2))/2," ")</f>
        <v xml:space="preserve"> </v>
      </c>
      <c r="BQ52" t="str">
        <f>IFERROR(SMALL(BK52:BL52,1)+(SMALL(BK52:BL52,1)*0.2)," ")</f>
        <v xml:space="preserve"> </v>
      </c>
      <c r="BS52" s="25">
        <f>MIN(BO52,BP52,BQ52)</f>
        <v>341.6099999999999</v>
      </c>
    </row>
    <row r="53" spans="1:71" x14ac:dyDescent="0.25">
      <c r="A53">
        <v>201307906</v>
      </c>
      <c r="B53" s="22" t="s">
        <v>127</v>
      </c>
      <c r="C53" t="s">
        <v>128</v>
      </c>
      <c r="D53" t="s">
        <v>58</v>
      </c>
      <c r="E53" t="s">
        <v>57</v>
      </c>
      <c r="F53">
        <v>2005</v>
      </c>
      <c r="G53" t="str">
        <f>VLOOKUP(F53,'18 Age Cats'!A:B,2,FALSE)</f>
        <v>U14</v>
      </c>
      <c r="H53" t="s">
        <v>514</v>
      </c>
      <c r="I53" t="s">
        <v>514</v>
      </c>
      <c r="J53" s="36">
        <f>AM53</f>
        <v>162.08499999999998</v>
      </c>
      <c r="K53">
        <v>28</v>
      </c>
      <c r="L53" t="str">
        <f>IF(J53=AI53,"*"," ")</f>
        <v xml:space="preserve"> </v>
      </c>
      <c r="M53" s="36">
        <f>BH53</f>
        <v>210.64</v>
      </c>
      <c r="N53">
        <v>43</v>
      </c>
      <c r="O53" t="str">
        <f>IF(M53=BD53,"*"," ")</f>
        <v xml:space="preserve"> </v>
      </c>
      <c r="P53" s="36">
        <f>BS53</f>
        <v>275.46000000000004</v>
      </c>
      <c r="Q53">
        <v>32</v>
      </c>
      <c r="R53" t="str">
        <f>IF(P53=BO53,"*"," ")</f>
        <v xml:space="preserve"> </v>
      </c>
      <c r="T53" s="21" t="str">
        <f>IFERROR(VLOOKUP(A53,'15.07.18.1 Mt Hutt SL'!C:I,7,FALSE)," ")</f>
        <v xml:space="preserve"> </v>
      </c>
      <c r="U53" s="21" t="str">
        <f>IFERROR(VLOOKUP(A53,'15.07.18.2 Mt Hutt SL'!C:I,7,FALSE)," ")</f>
        <v xml:space="preserve"> </v>
      </c>
      <c r="V53" s="21" t="str">
        <f>IFERROR(VLOOKUP(A53,'12.08.18.1 Whaka SL'!A:G,7,FALSE)," ")</f>
        <v xml:space="preserve"> </v>
      </c>
      <c r="W53" s="21" t="str">
        <f>IFERROR(VLOOKUP(A53,'12.08.18.2 Whaka SL'!A:G,7,FALSE)," ")</f>
        <v xml:space="preserve"> </v>
      </c>
      <c r="X53" s="24">
        <f>IFERROR(VLOOKUP(A53,'20.08.18.1 Coronet SL'!C:K,9,FALSE)," ")</f>
        <v>310.86</v>
      </c>
      <c r="Z53" s="21">
        <f>IFERROR(VLOOKUP(A53,'16.09.18.1 Mt Hutt SL'!A:B,2,FALSE)," ")</f>
        <v>177.85</v>
      </c>
      <c r="AA53" s="21">
        <f>IFERROR(VLOOKUP(A53,'16.09.18 .2 Mt Hutt SL'!A:B,2,FALSE)," ")</f>
        <v>200.97</v>
      </c>
      <c r="AB53" s="21">
        <f>IFERROR(VLOOKUP(A53,'180923.1 WH SL'!C:K,9,FALSE)," ")</f>
        <v>184.15</v>
      </c>
      <c r="AC53" s="21">
        <f>IFERROR(VLOOKUP(A53,'180927.1 CA SL '!A:L,12,FALSE)," ")</f>
        <v>197.07</v>
      </c>
      <c r="AD53" s="21">
        <f>IFERROR(VLOOKUP(A53,'180927.2 CA SL'!A:L,12,FALSE)," ")</f>
        <v>146.32</v>
      </c>
      <c r="AE53" s="21" t="str">
        <f>IFERROR(VLOOKUP(A53,'21.10.18.2   Snowplanet SL'!C:J,8,FALSE)," ")</f>
        <v xml:space="preserve"> </v>
      </c>
      <c r="AF53" t="str">
        <f>IFERROR(VLOOKUP(A53,'21.10.18.4 Snowplanet SL'!C:J,8,FALSE)," ")</f>
        <v xml:space="preserve"> </v>
      </c>
      <c r="AH53" s="25">
        <f>IFERROR(VLOOKUP(A53,'18.0 Base List'!A:G,5,FALSE),"990.00")</f>
        <v>227.14999999999998</v>
      </c>
      <c r="AI53" s="25">
        <f>AH53+(AH53*0.5)</f>
        <v>340.72499999999997</v>
      </c>
      <c r="AJ53">
        <f>IFERROR((SMALL(T53:AF53,1)+SMALL(T53:AF53,2))/2," ")</f>
        <v>162.08499999999998</v>
      </c>
      <c r="AK53">
        <f>IFERROR(SMALL(T53:AF53,1)+(SMALL(T53:AF53,1)*0.2)," ")</f>
        <v>175.584</v>
      </c>
      <c r="AM53" s="25">
        <f>MIN(AI53,AJ53,AK53)</f>
        <v>162.08499999999998</v>
      </c>
      <c r="AP53" s="21" t="str">
        <f>IFERROR(VLOOKUP(A53,'11.08.18.1 Whaka GS'!A:I,9,FALSE)," ")</f>
        <v xml:space="preserve"> </v>
      </c>
      <c r="AQ53" s="21" t="str">
        <f>IFERROR(VLOOKUP(A53,'11.08.18.2 Whaka GS'!A:G,7,FALSE)," ")</f>
        <v xml:space="preserve"> </v>
      </c>
      <c r="AR53" s="21">
        <f>IFERROR(VLOOKUP(A53,'18.08.18 .1 Coronet GS'!C:K,9,FALSE)," ")</f>
        <v>217.92</v>
      </c>
      <c r="AS53" s="21">
        <f>IFERROR(VLOOKUP(A53,'18.08.18 .2 Coronet GS'!C:K,9,FALSE)," ")</f>
        <v>551.16999999999996</v>
      </c>
      <c r="AT53" s="21">
        <f>IFERROR(VLOOKUP(A53,'19.08.18 .1 Coronet GS'!C:K,9,FALSE)," ")</f>
        <v>281.14999999999998</v>
      </c>
      <c r="AU53" s="21">
        <f>IFERROR(VLOOKUP(A53,'19.08.18 .2 Coronet GS'!C:K,9,FALSE)," ")</f>
        <v>275.37</v>
      </c>
      <c r="AV53" s="21" t="str">
        <f>IFERROR(VLOOKUP(A53,'15.09.18.1 Mt Hutt GS '!A:B,2,FALSE)," ")</f>
        <v xml:space="preserve"> </v>
      </c>
      <c r="AW53" s="21">
        <f>IFERROR(VLOOKUP(A53,'180922.1 WH GS'!C:K,9,FALSE)," ")</f>
        <v>282.47000000000003</v>
      </c>
      <c r="AX53" s="21">
        <f>IFERROR(VLOOKUP(A53,'180922.2 WH GS 2'!C:K,9,FALSE)," ")</f>
        <v>230.27</v>
      </c>
      <c r="AY53" s="21">
        <f>IFERROR(VLOOKUP(A53,'180928.1 CA GS'!A:L,12,FALSE)," " )</f>
        <v>229.12</v>
      </c>
      <c r="AZ53" s="21">
        <f>IFERROR(VLOOKUP(A53,'180928.2 CA GS'!C:I,7,FALSE)," ")</f>
        <v>203.36</v>
      </c>
      <c r="BA53" s="21">
        <f>IFERROR(VLOOKUP(A53,'180928.3 CA GS'!C:I,7,FALSE)," ")</f>
        <v>254.9</v>
      </c>
      <c r="BC53" s="25">
        <f>IFERROR(VLOOKUP(A53,'18.0 Base List'!A:F,6,FALSE),"990.00")</f>
        <v>268.80499999999995</v>
      </c>
      <c r="BD53" s="25">
        <f>BC53+(BC53*0.5)</f>
        <v>403.20749999999992</v>
      </c>
      <c r="BE53">
        <f>IFERROR((SMALL(AP53:BA53,1)+SMALL(AP53:BA53,2))/2," ")</f>
        <v>210.64</v>
      </c>
      <c r="BF53">
        <f>IFERROR(SMALL(AP53:BA53,1)+(SMALL(AP53:BA53,1)*0.2)," ")</f>
        <v>244.03200000000001</v>
      </c>
      <c r="BH53" s="25">
        <f>MIN(BD53,BE53,BF53)</f>
        <v>210.64</v>
      </c>
      <c r="BK53" s="21">
        <f>IFERROR(VLOOKUP(A53,'14.09.18 Mt Hutt SG'!A:C,2,FALSE)," ")</f>
        <v>263.10000000000002</v>
      </c>
      <c r="BL53" s="21">
        <f>IFERROR(VLOOKUP(A53,'14.09.18.2 Mt Hutt SG'!A:B,2,FALSE)," ")</f>
        <v>287.82</v>
      </c>
      <c r="BN53" s="25">
        <f>IFERROR(VLOOKUP(A53,'18.0 Base List'!A:G,7,FALSE),990)</f>
        <v>272.91999999999996</v>
      </c>
      <c r="BO53" s="25">
        <f>BN53+(BN53*0.5)</f>
        <v>409.37999999999994</v>
      </c>
      <c r="BP53">
        <f>IFERROR((SMALL(BK53:BL53,1)+SMALL(BK53:BL53,2))/2," ")</f>
        <v>275.46000000000004</v>
      </c>
      <c r="BQ53">
        <f>IFERROR(SMALL(BK53:BL53,1)+(SMALL(BK53:BL53,1)*0.2)," ")</f>
        <v>315.72000000000003</v>
      </c>
      <c r="BS53" s="25">
        <f>MIN(BO53,BP53,BQ53)</f>
        <v>275.46000000000004</v>
      </c>
    </row>
    <row r="54" spans="1:71" x14ac:dyDescent="0.25">
      <c r="A54">
        <v>2015062971</v>
      </c>
      <c r="B54" t="s">
        <v>92</v>
      </c>
      <c r="C54" t="s">
        <v>93</v>
      </c>
      <c r="D54" t="s">
        <v>94</v>
      </c>
      <c r="E54" t="s">
        <v>52</v>
      </c>
      <c r="F54">
        <v>2005</v>
      </c>
      <c r="G54" t="str">
        <f>VLOOKUP(F54,'18 Age Cats'!A:B,2,FALSE)</f>
        <v>U14</v>
      </c>
      <c r="H54" t="s">
        <v>502</v>
      </c>
      <c r="I54" t="s">
        <v>631</v>
      </c>
      <c r="J54" s="36">
        <f>AM54</f>
        <v>224.77199999999999</v>
      </c>
      <c r="K54">
        <v>49</v>
      </c>
      <c r="L54" t="str">
        <f>IF(J54=AI54,"*"," ")</f>
        <v xml:space="preserve"> </v>
      </c>
      <c r="M54" s="36">
        <f>BH54</f>
        <v>86.5</v>
      </c>
      <c r="N54">
        <v>10</v>
      </c>
      <c r="O54" t="str">
        <f>IF(M54=BD54,"*"," ")</f>
        <v xml:space="preserve"> </v>
      </c>
      <c r="P54" s="36">
        <f>BS54</f>
        <v>990</v>
      </c>
      <c r="R54" t="str">
        <f>IF(P54=BO54,"*"," ")</f>
        <v>*</v>
      </c>
      <c r="T54" s="21" t="str">
        <f>IFERROR(VLOOKUP(A54,'15.07.18.1 Mt Hutt SL'!C:I,7,FALSE)," ")</f>
        <v xml:space="preserve"> </v>
      </c>
      <c r="U54" s="21" t="str">
        <f>IFERROR(VLOOKUP(A54,'15.07.18.2 Mt Hutt SL'!C:I,7,FALSE)," ")</f>
        <v xml:space="preserve"> </v>
      </c>
      <c r="V54" s="21" t="str">
        <f>IFERROR(VLOOKUP(A54,'12.08.18.1 Whaka SL'!A:G,7,FALSE)," ")</f>
        <v xml:space="preserve"> </v>
      </c>
      <c r="W54" s="21" t="str">
        <f>IFERROR(VLOOKUP(A54,'12.08.18.2 Whaka SL'!A:G,7,FALSE)," ")</f>
        <v xml:space="preserve"> </v>
      </c>
      <c r="X54" s="24">
        <f>IFERROR(VLOOKUP(A54,'20.08.18.1 Coronet SL'!C:K,9,FALSE)," ")</f>
        <v>187.31</v>
      </c>
      <c r="Z54" s="21" t="str">
        <f>IFERROR(VLOOKUP(A54,'16.09.18.1 Mt Hutt SL'!A:B,2,FALSE)," ")</f>
        <v xml:space="preserve"> </v>
      </c>
      <c r="AA54" s="21" t="str">
        <f>IFERROR(VLOOKUP(A54,'16.09.18 .2 Mt Hutt SL'!A:B,2,FALSE)," ")</f>
        <v xml:space="preserve"> </v>
      </c>
      <c r="AB54" s="21" t="str">
        <f>IFERROR(VLOOKUP(A54,'180923.1 WH SL'!C:K,9,FALSE)," ")</f>
        <v xml:space="preserve"> </v>
      </c>
      <c r="AC54" s="21" t="str">
        <f>IFERROR(VLOOKUP(A54,'180927.1 CA SL '!A:L,12,FALSE)," ")</f>
        <v xml:space="preserve"> </v>
      </c>
      <c r="AD54" s="21" t="str">
        <f>IFERROR(VLOOKUP(A54,'180927.2 CA SL'!A:L,12,FALSE)," ")</f>
        <v xml:space="preserve"> </v>
      </c>
      <c r="AE54" s="21" t="str">
        <f>IFERROR(VLOOKUP(A54,'21.10.18.2   Snowplanet SL'!C:J,8,FALSE)," ")</f>
        <v xml:space="preserve"> </v>
      </c>
      <c r="AF54" t="str">
        <f>IFERROR(VLOOKUP(A54,'21.10.18.4 Snowplanet SL'!C:J,8,FALSE)," ")</f>
        <v xml:space="preserve"> </v>
      </c>
      <c r="AH54" s="25">
        <f>IFERROR(VLOOKUP(A54,'18.0 Base List'!A:G,5,FALSE),"990.00")</f>
        <v>990</v>
      </c>
      <c r="AI54" s="25">
        <v>990</v>
      </c>
      <c r="AJ54" t="str">
        <f>IFERROR((SMALL(T54:AF54,1)+SMALL(T54:AF54,2))/2," ")</f>
        <v xml:space="preserve"> </v>
      </c>
      <c r="AK54">
        <f>IFERROR(SMALL(T54:AF54,1)+(SMALL(T54:AF54,1)*0.2)," ")</f>
        <v>224.77199999999999</v>
      </c>
      <c r="AM54" s="25">
        <f>MIN(AI54,AJ54,AK54)</f>
        <v>224.77199999999999</v>
      </c>
      <c r="AP54" s="21" t="str">
        <f>IFERROR(VLOOKUP(A54,'11.08.18.1 Whaka GS'!A:I,9,FALSE)," ")</f>
        <v xml:space="preserve"> </v>
      </c>
      <c r="AQ54" s="21" t="str">
        <f>IFERROR(VLOOKUP(A54,'11.08.18.2 Whaka GS'!A:G,7,FALSE)," ")</f>
        <v xml:space="preserve"> </v>
      </c>
      <c r="AR54" s="21">
        <f>IFERROR(VLOOKUP(A54,'18.08.18 .1 Coronet GS'!C:K,9,FALSE)," ")</f>
        <v>87.26</v>
      </c>
      <c r="AS54" s="21">
        <f>IFERROR(VLOOKUP(A54,'18.08.18 .2 Coronet GS'!C:K,9,FALSE)," ")</f>
        <v>85.74</v>
      </c>
      <c r="AT54" s="21">
        <f>IFERROR(VLOOKUP(A54,'19.08.18 .1 Coronet GS'!C:K,9,FALSE)," ")</f>
        <v>97.36</v>
      </c>
      <c r="AU54" s="21">
        <f>IFERROR(VLOOKUP(A54,'19.08.18 .2 Coronet GS'!C:K,9,FALSE)," ")</f>
        <v>109.07</v>
      </c>
      <c r="AV54" s="21" t="str">
        <f>IFERROR(VLOOKUP(A54,'15.09.18.1 Mt Hutt GS '!A:B,2,FALSE)," ")</f>
        <v xml:space="preserve"> </v>
      </c>
      <c r="AW54" s="21" t="str">
        <f>IFERROR(VLOOKUP(A54,'180922.1 WH GS'!C:K,9,FALSE)," ")</f>
        <v xml:space="preserve"> </v>
      </c>
      <c r="AX54" s="21" t="str">
        <f>IFERROR(VLOOKUP(A54,'180922.2 WH GS 2'!C:K,9,FALSE)," ")</f>
        <v xml:space="preserve"> </v>
      </c>
      <c r="AY54" s="21" t="str">
        <f>IFERROR(VLOOKUP(A54,'180928.1 CA GS'!A:L,12,FALSE)," " )</f>
        <v xml:space="preserve"> </v>
      </c>
      <c r="AZ54" s="21" t="str">
        <f>IFERROR(VLOOKUP(A54,'180928.2 CA GS'!C:I,7,FALSE)," ")</f>
        <v xml:space="preserve"> </v>
      </c>
      <c r="BA54" s="21" t="str">
        <f>IFERROR(VLOOKUP(A54,'180928.3 CA GS'!C:I,7,FALSE)," ")</f>
        <v xml:space="preserve"> </v>
      </c>
      <c r="BC54" s="25">
        <f>IFERROR(VLOOKUP(A54,'18.0 Base List'!A:F,6,FALSE),"990.00")</f>
        <v>197.58800000000002</v>
      </c>
      <c r="BD54" s="25">
        <f>BC54+(BC54*0.5)</f>
        <v>296.38200000000006</v>
      </c>
      <c r="BE54">
        <f>IFERROR((SMALL(AP54:BA54,1)+SMALL(AP54:BA54,2))/2," ")</f>
        <v>86.5</v>
      </c>
      <c r="BF54">
        <f>IFERROR(SMALL(AP54:BA54,1)+(SMALL(AP54:BA54,1)*0.2)," ")</f>
        <v>102.88799999999999</v>
      </c>
      <c r="BH54" s="25">
        <f>MIN(BD54,BE54,BF54)</f>
        <v>86.5</v>
      </c>
      <c r="BK54" s="21" t="str">
        <f>IFERROR(VLOOKUP(A54,'14.09.18 Mt Hutt SG'!A:C,2,FALSE)," ")</f>
        <v xml:space="preserve"> </v>
      </c>
      <c r="BL54" s="21" t="str">
        <f>IFERROR(VLOOKUP(A54,'14.09.18.2 Mt Hutt SG'!A:B,2,FALSE)," ")</f>
        <v xml:space="preserve"> </v>
      </c>
      <c r="BN54" s="25">
        <v>990</v>
      </c>
      <c r="BO54" s="25">
        <v>990</v>
      </c>
      <c r="BP54" t="str">
        <f>IFERROR((SMALL(BK54:BL54,1)+SMALL(BK54:BL54,2))/2," ")</f>
        <v xml:space="preserve"> </v>
      </c>
      <c r="BQ54" t="str">
        <f>IFERROR(SMALL(BK54:BL54,1)+(SMALL(BK54:BL54,1)*0.2)," ")</f>
        <v xml:space="preserve"> </v>
      </c>
      <c r="BS54" s="25">
        <f>MIN(BO54,BP54,BQ54)</f>
        <v>990</v>
      </c>
    </row>
    <row r="55" spans="1:71" x14ac:dyDescent="0.25">
      <c r="A55">
        <v>2015062970</v>
      </c>
      <c r="B55" t="s">
        <v>273</v>
      </c>
      <c r="C55" t="s">
        <v>93</v>
      </c>
      <c r="D55" t="s">
        <v>94</v>
      </c>
      <c r="E55" t="s">
        <v>57</v>
      </c>
      <c r="F55">
        <v>2004</v>
      </c>
      <c r="G55" t="str">
        <f>VLOOKUP(F55,'18 Age Cats'!A:B,2,FALSE)</f>
        <v>U16</v>
      </c>
      <c r="H55" t="s">
        <v>502</v>
      </c>
      <c r="I55" t="s">
        <v>631</v>
      </c>
      <c r="J55" s="36">
        <f>AM55</f>
        <v>990</v>
      </c>
      <c r="L55" t="str">
        <f>IF(J55=AI55,"*"," ")</f>
        <v>*</v>
      </c>
      <c r="M55" s="36">
        <f>BH55</f>
        <v>299.8725</v>
      </c>
      <c r="N55">
        <v>58</v>
      </c>
      <c r="O55" t="str">
        <f>IF(M55=BD55,"*"," ")</f>
        <v>*</v>
      </c>
      <c r="P55" s="36">
        <f>BS55</f>
        <v>990</v>
      </c>
      <c r="R55" t="str">
        <f>IF(P55=BO55,"*"," ")</f>
        <v>*</v>
      </c>
      <c r="T55" s="21" t="str">
        <f>IFERROR(VLOOKUP(A55,'15.07.18.1 Mt Hutt SL'!C:I,7,FALSE)," ")</f>
        <v xml:space="preserve"> </v>
      </c>
      <c r="U55" s="21" t="str">
        <f>IFERROR(VLOOKUP(A55,'15.07.18.2 Mt Hutt SL'!C:I,7,FALSE)," ")</f>
        <v xml:space="preserve"> </v>
      </c>
      <c r="V55" s="21" t="str">
        <f>IFERROR(VLOOKUP(A55,'12.08.18.1 Whaka SL'!A:G,7,FALSE)," ")</f>
        <v xml:space="preserve"> </v>
      </c>
      <c r="W55" s="21" t="str">
        <f>IFERROR(VLOOKUP(A55,'12.08.18.2 Whaka SL'!A:G,7,FALSE)," ")</f>
        <v xml:space="preserve"> </v>
      </c>
      <c r="X55" s="24" t="str">
        <f>IFERROR(VLOOKUP(A55,'20.08.18.1 Coronet SL'!C:K,9,FALSE)," ")</f>
        <v xml:space="preserve"> </v>
      </c>
      <c r="Y55" s="21" t="str">
        <f>IFERROR(VLOOKUP(A55,'20.08.18.2 Coronet SL'!C:K,9,FALSE)," ")</f>
        <v xml:space="preserve"> </v>
      </c>
      <c r="Z55" s="21" t="str">
        <f>IFERROR(VLOOKUP(A55,'16.09.18.1 Mt Hutt SL'!A:B,2,FALSE)," ")</f>
        <v xml:space="preserve"> </v>
      </c>
      <c r="AA55" s="21" t="str">
        <f>IFERROR(VLOOKUP(A55,'16.09.18 .2 Mt Hutt SL'!A:B,2,FALSE)," ")</f>
        <v xml:space="preserve"> </v>
      </c>
      <c r="AB55" s="21" t="str">
        <f>IFERROR(VLOOKUP(A55,'180923.1 WH SL'!C:K,9,FALSE)," ")</f>
        <v xml:space="preserve"> </v>
      </c>
      <c r="AC55" s="21" t="str">
        <f>IFERROR(VLOOKUP(A55,'180927.1 CA SL '!A:L,12,FALSE)," ")</f>
        <v xml:space="preserve"> </v>
      </c>
      <c r="AD55" s="21" t="str">
        <f>IFERROR(VLOOKUP(A55,'180927.2 CA SL'!A:L,12,FALSE)," ")</f>
        <v xml:space="preserve"> </v>
      </c>
      <c r="AE55" s="21" t="str">
        <f>IFERROR(VLOOKUP(A55,'21.10.18.2   Snowplanet SL'!C:J,8,FALSE)," ")</f>
        <v xml:space="preserve"> </v>
      </c>
      <c r="AF55" t="str">
        <f>IFERROR(VLOOKUP(A55,'21.10.18.4 Snowplanet SL'!C:J,8,FALSE)," ")</f>
        <v xml:space="preserve"> </v>
      </c>
      <c r="AH55" s="25">
        <f>IFERROR(VLOOKUP(A55,'18.0 Base List'!A:G,5,FALSE),"990.00")</f>
        <v>990</v>
      </c>
      <c r="AI55" s="25">
        <v>990</v>
      </c>
      <c r="AJ55" t="str">
        <f>IFERROR((SMALL(T55:AF55,1)+SMALL(T55:AF55,2))/2," ")</f>
        <v xml:space="preserve"> </v>
      </c>
      <c r="AK55" t="str">
        <f>IFERROR(SMALL(T55:AF55,1)+(SMALL(T55:AF55,1)*0.2)," ")</f>
        <v xml:space="preserve"> </v>
      </c>
      <c r="AM55" s="25">
        <f>MIN(AI55,AJ55,AK55)</f>
        <v>990</v>
      </c>
      <c r="AP55" s="21" t="str">
        <f>IFERROR(VLOOKUP(A55,'11.08.18.1 Whaka GS'!A:I,9,FALSE)," ")</f>
        <v xml:space="preserve"> </v>
      </c>
      <c r="AQ55" s="21" t="str">
        <f>IFERROR(VLOOKUP(A55,'11.08.18.2 Whaka GS'!A:G,7,FALSE)," ")</f>
        <v xml:space="preserve"> </v>
      </c>
      <c r="AR55" s="21" t="str">
        <f>IFERROR(VLOOKUP(A55,'18.08.18 .1 Coronet GS'!C:K,9,FALSE)," ")</f>
        <v xml:space="preserve"> </v>
      </c>
      <c r="AS55" s="21" t="str">
        <f>IFERROR(VLOOKUP(A55,'18.08.18 .2 Coronet GS'!C:K,9,FALSE)," ")</f>
        <v xml:space="preserve"> </v>
      </c>
      <c r="AT55" s="21" t="str">
        <f>IFERROR(VLOOKUP(A55,'19.08.18 .1 Coronet GS'!C:K,9,FALSE)," ")</f>
        <v xml:space="preserve"> </v>
      </c>
      <c r="AU55" s="21" t="str">
        <f>IFERROR(VLOOKUP(A55,'19.08.18 .2 Coronet GS'!C:K,9,FALSE)," ")</f>
        <v xml:space="preserve"> </v>
      </c>
      <c r="AV55" s="21" t="str">
        <f>IFERROR(VLOOKUP(A55,'15.09.18.1 Mt Hutt GS '!A:B,2,FALSE)," ")</f>
        <v xml:space="preserve"> </v>
      </c>
      <c r="AW55" s="21" t="str">
        <f>IFERROR(VLOOKUP(A55,'180922.1 WH GS'!C:K,9,FALSE)," ")</f>
        <v xml:space="preserve"> </v>
      </c>
      <c r="AX55" s="21" t="str">
        <f>IFERROR(VLOOKUP(A55,'180922.2 WH GS 2'!C:K,9,FALSE)," ")</f>
        <v xml:space="preserve"> </v>
      </c>
      <c r="AY55" s="21" t="str">
        <f>IFERROR(VLOOKUP(A55,'180928.1 CA GS'!A:L,12,FALSE)," " )</f>
        <v xml:space="preserve"> </v>
      </c>
      <c r="AZ55" s="21" t="str">
        <f>IFERROR(VLOOKUP(A55,'180928.2 CA GS'!C:I,7,FALSE)," ")</f>
        <v xml:space="preserve"> </v>
      </c>
      <c r="BA55" s="21" t="str">
        <f>IFERROR(VLOOKUP(A55,'180928.3 CA GS'!C:I,7,FALSE)," ")</f>
        <v xml:space="preserve"> </v>
      </c>
      <c r="BC55" s="25">
        <f>IFERROR(VLOOKUP(A55,'18.0 Base List'!A:F,6,FALSE),"990.00")</f>
        <v>199.91499999999999</v>
      </c>
      <c r="BD55" s="25">
        <f>BC55+(BC55*0.5)</f>
        <v>299.8725</v>
      </c>
      <c r="BE55" t="str">
        <f>IFERROR((SMALL(AP55:BA55,1)+SMALL(AP55:BA55,2))/2," ")</f>
        <v xml:space="preserve"> </v>
      </c>
      <c r="BF55" t="str">
        <f>IFERROR(SMALL(AP55:BA55,1)+(SMALL(AP55:BA55,1)*0.2)," ")</f>
        <v xml:space="preserve"> </v>
      </c>
      <c r="BH55" s="25">
        <f>MIN(BD55,BE55,BF55)</f>
        <v>299.8725</v>
      </c>
      <c r="BK55" s="21" t="str">
        <f>IFERROR(VLOOKUP(A55,'14.09.18 Mt Hutt SG'!A:C,2,FALSE)," ")</f>
        <v xml:space="preserve"> </v>
      </c>
      <c r="BL55" s="21" t="str">
        <f>IFERROR(VLOOKUP(A55,'14.09.18.2 Mt Hutt SG'!A:B,2,FALSE)," ")</f>
        <v xml:space="preserve"> </v>
      </c>
      <c r="BN55" s="25">
        <v>990</v>
      </c>
      <c r="BO55" s="25">
        <v>990</v>
      </c>
      <c r="BP55" t="str">
        <f>IFERROR((SMALL(BK55:BL55,1)+SMALL(BK55:BL55,2))/2," ")</f>
        <v xml:space="preserve"> </v>
      </c>
      <c r="BQ55" t="str">
        <f>IFERROR(SMALL(BK55:BL55,1)+(SMALL(BK55:BL55,1)*0.2)," ")</f>
        <v xml:space="preserve"> </v>
      </c>
      <c r="BS55" s="25">
        <f>MIN(BO55,BP55,BQ55)</f>
        <v>990</v>
      </c>
    </row>
    <row r="56" spans="1:71" x14ac:dyDescent="0.25">
      <c r="A56">
        <v>2018080535</v>
      </c>
      <c r="B56" t="s">
        <v>743</v>
      </c>
      <c r="C56" t="s">
        <v>742</v>
      </c>
      <c r="D56" t="s">
        <v>636</v>
      </c>
      <c r="E56" t="s">
        <v>52</v>
      </c>
      <c r="F56">
        <v>2006</v>
      </c>
      <c r="G56" t="str">
        <f>VLOOKUP(F56,'18 Age Cats'!A:B,2,FALSE)</f>
        <v>U14</v>
      </c>
      <c r="J56" s="36">
        <f>AM56</f>
        <v>193.98000000000002</v>
      </c>
      <c r="K56">
        <v>39</v>
      </c>
      <c r="L56" t="str">
        <f>IF(J56=AI56,"*"," ")</f>
        <v xml:space="preserve"> </v>
      </c>
      <c r="M56" s="36">
        <f>BH56</f>
        <v>187.32999999999998</v>
      </c>
      <c r="N56">
        <v>46</v>
      </c>
      <c r="O56" t="str">
        <f>IF(M56=BD56,"*"," ")</f>
        <v xml:space="preserve"> </v>
      </c>
      <c r="P56" s="36">
        <f>BS56</f>
        <v>990</v>
      </c>
      <c r="R56" t="str">
        <f>IF(P56=BO56,"*"," ")</f>
        <v>*</v>
      </c>
      <c r="V56" s="21" t="str">
        <f>IFERROR(VLOOKUP(A56,'12.08.18.1 Whaka SL'!A:G,7,FALSE)," ")</f>
        <v xml:space="preserve"> </v>
      </c>
      <c r="W56" s="21" t="str">
        <f>IFERROR(VLOOKUP(A56,'12.08.18.2 Whaka SL'!A:G,7,FALSE)," ")</f>
        <v xml:space="preserve"> </v>
      </c>
      <c r="X56" s="24">
        <f>IFERROR(VLOOKUP(A56,'20.08.18.1 Coronet SL'!C:K,9,FALSE)," ")</f>
        <v>413.49</v>
      </c>
      <c r="Y56" s="21">
        <f>IFERROR(VLOOKUP(A56,'20.08.18.2 Coronet SL'!C:K,9,FALSE)," ")</f>
        <v>349.42</v>
      </c>
      <c r="Z56" s="21" t="str">
        <f>IFERROR(VLOOKUP(A56,'16.09.18.1 Mt Hutt SL'!A:B,2,FALSE)," ")</f>
        <v xml:space="preserve"> </v>
      </c>
      <c r="AA56" s="21" t="str">
        <f>IFERROR(VLOOKUP(A56,'16.09.18 .2 Mt Hutt SL'!A:B,2,FALSE)," ")</f>
        <v xml:space="preserve"> </v>
      </c>
      <c r="AB56" s="21" t="str">
        <f>IFERROR(VLOOKUP(A56,'180923.1 WH SL'!C:K,9,FALSE)," ")</f>
        <v xml:space="preserve"> </v>
      </c>
      <c r="AC56" s="21">
        <f>IFERROR(VLOOKUP(A56,'180927.1 CA SL '!A:L,12,FALSE)," ")</f>
        <v>198.58</v>
      </c>
      <c r="AD56" s="21">
        <f>IFERROR(VLOOKUP(A56,'180927.2 CA SL'!A:L,12,FALSE)," ")</f>
        <v>189.38</v>
      </c>
      <c r="AE56" s="21" t="str">
        <f>IFERROR(VLOOKUP(A56,'21.10.18.2   Snowplanet SL'!C:J,8,FALSE)," ")</f>
        <v xml:space="preserve"> </v>
      </c>
      <c r="AF56" t="str">
        <f>IFERROR(VLOOKUP(A56,'21.10.18.4 Snowplanet SL'!C:J,8,FALSE)," ")</f>
        <v xml:space="preserve"> </v>
      </c>
      <c r="AH56" s="25">
        <v>990</v>
      </c>
      <c r="AI56" s="25">
        <v>990</v>
      </c>
      <c r="AJ56">
        <f>IFERROR((SMALL(T56:AF56,1)+SMALL(T56:AF56,2))/2," ")</f>
        <v>193.98000000000002</v>
      </c>
      <c r="AK56">
        <f>IFERROR(SMALL(T56:AF56,1)+(SMALL(T56:AF56,1)*0.2)," ")</f>
        <v>227.256</v>
      </c>
      <c r="AM56" s="25">
        <f>MIN(AI56,AJ56,AK56)</f>
        <v>193.98000000000002</v>
      </c>
      <c r="AP56" s="21" t="str">
        <f>IFERROR(VLOOKUP(A56,'11.08.18.1 Whaka GS'!A:I,9,FALSE)," ")</f>
        <v xml:space="preserve"> </v>
      </c>
      <c r="AQ56" s="21" t="str">
        <f>IFERROR(VLOOKUP(A56,'11.08.18.2 Whaka GS'!A:G,7,FALSE)," ")</f>
        <v xml:space="preserve"> </v>
      </c>
      <c r="AR56" s="21">
        <f>IFERROR(VLOOKUP(A56,'18.08.18 .1 Coronet GS'!C:K,9,FALSE)," ")</f>
        <v>226.2</v>
      </c>
      <c r="AS56" s="21">
        <f>IFERROR(VLOOKUP(A56,'18.08.18 .2 Coronet GS'!C:K,9,FALSE)," ")</f>
        <v>236.84</v>
      </c>
      <c r="AT56" s="21">
        <f>IFERROR(VLOOKUP(A56,'19.08.18 .1 Coronet GS'!C:K,9,FALSE)," ")</f>
        <v>224.69</v>
      </c>
      <c r="AU56" s="21">
        <f>IFERROR(VLOOKUP(A56,'19.08.18 .2 Coronet GS'!C:K,9,FALSE)," ")</f>
        <v>251.52</v>
      </c>
      <c r="AV56" s="21" t="str">
        <f>IFERROR(VLOOKUP(A56,'15.09.18.1 Mt Hutt GS '!A:B,2,FALSE)," ")</f>
        <v xml:space="preserve"> </v>
      </c>
      <c r="AW56" s="21" t="str">
        <f>IFERROR(VLOOKUP(A56,'180922.1 WH GS'!C:K,9,FALSE)," ")</f>
        <v xml:space="preserve"> </v>
      </c>
      <c r="AX56" s="21" t="str">
        <f>IFERROR(VLOOKUP(A56,'180922.2 WH GS 2'!C:K,9,FALSE)," ")</f>
        <v xml:space="preserve"> </v>
      </c>
      <c r="AY56" s="21">
        <f>IFERROR(VLOOKUP(A56,'180928.1 CA GS'!A:L,12,FALSE)," " )</f>
        <v>192.05</v>
      </c>
      <c r="AZ56" s="21">
        <f>IFERROR(VLOOKUP(A56,'180928.2 CA GS'!C:I,7,FALSE)," ")</f>
        <v>188.82</v>
      </c>
      <c r="BA56" s="21">
        <f>IFERROR(VLOOKUP(A56,'180928.3 CA GS'!C:I,7,FALSE)," ")</f>
        <v>185.84</v>
      </c>
      <c r="BC56" s="25">
        <v>990</v>
      </c>
      <c r="BD56" s="25">
        <v>990</v>
      </c>
      <c r="BE56">
        <f>IFERROR((SMALL(AP56:BA56,1)+SMALL(AP56:BA56,2))/2," ")</f>
        <v>187.32999999999998</v>
      </c>
      <c r="BF56">
        <f>IFERROR(SMALL(AP56:BA56,1)+(SMALL(AP56:BA56,1)*0.2)," ")</f>
        <v>223.00800000000001</v>
      </c>
      <c r="BH56" s="25">
        <f>MIN(BD56,BE56,BF56)</f>
        <v>187.32999999999998</v>
      </c>
      <c r="BK56" s="21" t="str">
        <f>IFERROR(VLOOKUP(A56,'14.09.18 Mt Hutt SG'!A:C,2,FALSE)," ")</f>
        <v xml:space="preserve"> </v>
      </c>
      <c r="BL56" s="21" t="str">
        <f>IFERROR(VLOOKUP(A56,'14.09.18.2 Mt Hutt SG'!A:B,2,FALSE)," ")</f>
        <v xml:space="preserve"> </v>
      </c>
      <c r="BN56" s="25">
        <v>990</v>
      </c>
      <c r="BO56" s="25">
        <v>990</v>
      </c>
      <c r="BP56" t="str">
        <f>IFERROR((SMALL(BK56:BL56,1)+SMALL(BK56:BL56,2))/2," ")</f>
        <v xml:space="preserve"> </v>
      </c>
      <c r="BQ56" t="str">
        <f>IFERROR(SMALL(BK56:BL56,1)+(SMALL(BK56:BL56,1)*0.2)," ")</f>
        <v xml:space="preserve"> </v>
      </c>
      <c r="BS56" s="25">
        <f>MIN(BO56,BP56,BQ56)</f>
        <v>990</v>
      </c>
    </row>
    <row r="57" spans="1:71" x14ac:dyDescent="0.25">
      <c r="A57">
        <v>2018080534</v>
      </c>
      <c r="B57" t="s">
        <v>265</v>
      </c>
      <c r="C57" t="s">
        <v>742</v>
      </c>
      <c r="D57" t="s">
        <v>636</v>
      </c>
      <c r="E57" t="s">
        <v>57</v>
      </c>
      <c r="F57">
        <v>2003</v>
      </c>
      <c r="G57" t="str">
        <f>VLOOKUP(F57,'18 Age Cats'!A:B,2,FALSE)</f>
        <v>U16</v>
      </c>
      <c r="J57" s="36">
        <f>AM57</f>
        <v>72.055000000000007</v>
      </c>
      <c r="K57">
        <v>1</v>
      </c>
      <c r="L57" t="str">
        <f>IF(J57=AI57,"*"," ")</f>
        <v xml:space="preserve"> </v>
      </c>
      <c r="M57" s="36">
        <f>BH57</f>
        <v>92.710000000000008</v>
      </c>
      <c r="N57">
        <v>5</v>
      </c>
      <c r="O57" t="str">
        <f>IF(M57=BD57,"*"," ")</f>
        <v xml:space="preserve"> </v>
      </c>
      <c r="P57" s="36">
        <f>BS57</f>
        <v>990</v>
      </c>
      <c r="R57" t="str">
        <f>IF(P57=BO57,"*"," ")</f>
        <v>*</v>
      </c>
      <c r="V57" s="21" t="str">
        <f>IFERROR(VLOOKUP(A57,'12.08.18.1 Whaka SL'!A:G,7,FALSE)," ")</f>
        <v xml:space="preserve"> </v>
      </c>
      <c r="W57" s="21" t="str">
        <f>IFERROR(VLOOKUP(A57,'12.08.18.2 Whaka SL'!A:G,7,FALSE)," ")</f>
        <v xml:space="preserve"> </v>
      </c>
      <c r="X57" s="24">
        <f>IFERROR(VLOOKUP(A57,'20.08.18.1 Coronet SL'!C:K,9,FALSE)," ")</f>
        <v>63.6</v>
      </c>
      <c r="Y57" s="21">
        <f>IFERROR(VLOOKUP(A57,'20.08.18.2 Coronet SL'!C:K,9,FALSE)," ")</f>
        <v>88.9</v>
      </c>
      <c r="Z57" s="21" t="str">
        <f>IFERROR(VLOOKUP(A57,'16.09.18.1 Mt Hutt SL'!A:B,2,FALSE)," ")</f>
        <v xml:space="preserve"> </v>
      </c>
      <c r="AA57" s="21" t="str">
        <f>IFERROR(VLOOKUP(A57,'16.09.18 .2 Mt Hutt SL'!A:B,2,FALSE)," ")</f>
        <v xml:space="preserve"> </v>
      </c>
      <c r="AB57" s="21" t="str">
        <f>IFERROR(VLOOKUP(A57,'180923.1 WH SL'!C:K,9,FALSE)," ")</f>
        <v xml:space="preserve"> </v>
      </c>
      <c r="AC57" s="21">
        <f>IFERROR(VLOOKUP(A57,'180927.1 CA SL '!A:L,12,FALSE)," ")</f>
        <v>80.510000000000005</v>
      </c>
      <c r="AD57" s="21">
        <f>IFERROR(VLOOKUP(A57,'180927.2 CA SL'!A:L,12,FALSE)," ")</f>
        <v>124.22</v>
      </c>
      <c r="AE57" s="21" t="str">
        <f>IFERROR(VLOOKUP(A57,'21.10.18.2   Snowplanet SL'!C:J,8,FALSE)," ")</f>
        <v xml:space="preserve"> </v>
      </c>
      <c r="AF57" t="str">
        <f>IFERROR(VLOOKUP(A57,'21.10.18.4 Snowplanet SL'!C:J,8,FALSE)," ")</f>
        <v xml:space="preserve"> </v>
      </c>
      <c r="AH57" s="25">
        <v>990</v>
      </c>
      <c r="AI57" s="25">
        <v>990</v>
      </c>
      <c r="AJ57">
        <f>IFERROR((SMALL(T57:AF57,1)+SMALL(T57:AF57,2))/2," ")</f>
        <v>72.055000000000007</v>
      </c>
      <c r="AK57">
        <f>IFERROR(SMALL(T57:AF57,1)+(SMALL(T57:AF57,1)*0.2)," ")</f>
        <v>76.320000000000007</v>
      </c>
      <c r="AM57" s="25">
        <f>MIN(AI57,AJ57,AK57)</f>
        <v>72.055000000000007</v>
      </c>
      <c r="AP57" s="21" t="str">
        <f>IFERROR(VLOOKUP(A57,'11.08.18.1 Whaka GS'!A:I,9,FALSE)," ")</f>
        <v xml:space="preserve"> </v>
      </c>
      <c r="AQ57" s="21" t="str">
        <f>IFERROR(VLOOKUP(A57,'11.08.18.2 Whaka GS'!A:G,7,FALSE)," ")</f>
        <v xml:space="preserve"> </v>
      </c>
      <c r="AR57" s="21">
        <f>IFERROR(VLOOKUP(A57,'18.08.18 .1 Coronet GS'!C:K,9,FALSE)," ")</f>
        <v>112.4</v>
      </c>
      <c r="AS57" s="21">
        <f>IFERROR(VLOOKUP(A57,'18.08.18 .2 Coronet GS'!C:K,9,FALSE)," ")</f>
        <v>107.55</v>
      </c>
      <c r="AT57" s="21">
        <f>IFERROR(VLOOKUP(A57,'19.08.18 .1 Coronet GS'!C:K,9,FALSE)," ")</f>
        <v>124.55</v>
      </c>
      <c r="AV57" s="21" t="str">
        <f>IFERROR(VLOOKUP(A57,'15.09.18.1 Mt Hutt GS '!A:B,2,FALSE)," ")</f>
        <v xml:space="preserve"> </v>
      </c>
      <c r="AW57" s="21" t="str">
        <f>IFERROR(VLOOKUP(A57,'180922.1 WH GS'!C:K,9,FALSE)," ")</f>
        <v xml:space="preserve"> </v>
      </c>
      <c r="AX57" s="21" t="str">
        <f>IFERROR(VLOOKUP(A57,'180922.2 WH GS 2'!C:K,9,FALSE)," ")</f>
        <v xml:space="preserve"> </v>
      </c>
      <c r="AY57" s="21">
        <f>IFERROR(VLOOKUP(A57,'180928.1 CA GS'!A:L,12,FALSE)," " )</f>
        <v>94.98</v>
      </c>
      <c r="AZ57" s="21">
        <f>IFERROR(VLOOKUP(A57,'180928.2 CA GS'!C:I,7,FALSE)," ")</f>
        <v>91.15</v>
      </c>
      <c r="BA57" s="21">
        <f>IFERROR(VLOOKUP(A57,'180928.3 CA GS'!C:I,7,FALSE)," ")</f>
        <v>94.27</v>
      </c>
      <c r="BC57" s="25">
        <v>990</v>
      </c>
      <c r="BD57" s="25">
        <v>990</v>
      </c>
      <c r="BE57">
        <f>IFERROR((SMALL(AP57:BA57,1)+SMALL(AP57:BA57,2))/2," ")</f>
        <v>92.710000000000008</v>
      </c>
      <c r="BF57">
        <f>IFERROR(SMALL(AP57:BA57,1)+(SMALL(AP57:BA57,1)*0.2)," ")</f>
        <v>109.38000000000001</v>
      </c>
      <c r="BH57" s="25">
        <f>MIN(BD57,BE57,BF57)</f>
        <v>92.710000000000008</v>
      </c>
      <c r="BK57" s="21" t="str">
        <f>IFERROR(VLOOKUP(A57,'14.09.18 Mt Hutt SG'!A:C,2,FALSE)," ")</f>
        <v xml:space="preserve"> </v>
      </c>
      <c r="BL57" s="21" t="str">
        <f>IFERROR(VLOOKUP(A57,'14.09.18.2 Mt Hutt SG'!A:B,2,FALSE)," ")</f>
        <v xml:space="preserve"> </v>
      </c>
      <c r="BN57" s="25">
        <v>990</v>
      </c>
      <c r="BO57" s="25">
        <v>990</v>
      </c>
      <c r="BP57" t="str">
        <f>IFERROR((SMALL(BK57:BL57,1)+SMALL(BK57:BL57,2))/2," ")</f>
        <v xml:space="preserve"> </v>
      </c>
      <c r="BQ57" t="str">
        <f>IFERROR(SMALL(BK57:BL57,1)+(SMALL(BK57:BL57,1)*0.2)," ")</f>
        <v xml:space="preserve"> </v>
      </c>
      <c r="BS57" s="25">
        <f>MIN(BO57,BP57,BQ57)</f>
        <v>990</v>
      </c>
    </row>
    <row r="58" spans="1:71" x14ac:dyDescent="0.25">
      <c r="A58">
        <v>2018080533</v>
      </c>
      <c r="B58" t="s">
        <v>411</v>
      </c>
      <c r="C58" t="s">
        <v>742</v>
      </c>
      <c r="D58" t="s">
        <v>636</v>
      </c>
      <c r="E58" t="s">
        <v>57</v>
      </c>
      <c r="F58">
        <v>2004</v>
      </c>
      <c r="G58" t="str">
        <f>VLOOKUP(F58,'18 Age Cats'!A:B,2,FALSE)</f>
        <v>U16</v>
      </c>
      <c r="J58" s="36">
        <f>AM58</f>
        <v>111.41999999999999</v>
      </c>
      <c r="K58">
        <v>11</v>
      </c>
      <c r="L58" t="str">
        <f>IF(J58=AI58,"*"," ")</f>
        <v xml:space="preserve"> </v>
      </c>
      <c r="M58" s="36">
        <f>BH58</f>
        <v>109.17500000000001</v>
      </c>
      <c r="N58">
        <v>11</v>
      </c>
      <c r="O58" t="str">
        <f>IF(M58=BD58,"*"," ")</f>
        <v xml:space="preserve"> </v>
      </c>
      <c r="P58" s="36">
        <f>BS58</f>
        <v>990</v>
      </c>
      <c r="R58" t="str">
        <f>IF(P58=BO58,"*"," ")</f>
        <v>*</v>
      </c>
      <c r="V58" s="21" t="str">
        <f>IFERROR(VLOOKUP(A58,'12.08.18.1 Whaka SL'!A:G,7,FALSE)," ")</f>
        <v xml:space="preserve"> </v>
      </c>
      <c r="W58" s="21" t="str">
        <f>IFERROR(VLOOKUP(A58,'12.08.18.2 Whaka SL'!A:G,7,FALSE)," ")</f>
        <v xml:space="preserve"> </v>
      </c>
      <c r="X58" s="24"/>
      <c r="Y58" s="21">
        <f>IFERROR(VLOOKUP(A58,'20.08.18.2 Coronet SL'!C:K,9,FALSE)," ")</f>
        <v>92.85</v>
      </c>
      <c r="Z58" s="21" t="str">
        <f>IFERROR(VLOOKUP(A58,'16.09.18.1 Mt Hutt SL'!A:B,2,FALSE)," ")</f>
        <v xml:space="preserve"> </v>
      </c>
      <c r="AA58" s="21" t="str">
        <f>IFERROR(VLOOKUP(A58,'16.09.18 .2 Mt Hutt SL'!A:B,2,FALSE)," ")</f>
        <v xml:space="preserve"> </v>
      </c>
      <c r="AB58" s="21" t="str">
        <f>IFERROR(VLOOKUP(A58,'180923.1 WH SL'!C:K,9,FALSE)," ")</f>
        <v xml:space="preserve"> </v>
      </c>
      <c r="AC58" s="21" t="str">
        <f>IFERROR(VLOOKUP(A58,'180927.1 CA SL '!A:L,12,FALSE)," ")</f>
        <v xml:space="preserve"> </v>
      </c>
      <c r="AD58" s="21">
        <f>IFERROR(VLOOKUP(A58,'180927.2 CA SL'!A:L,12,FALSE)," ")</f>
        <v>173.28</v>
      </c>
      <c r="AE58" s="21" t="str">
        <f>IFERROR(VLOOKUP(A58,'21.10.18.2   Snowplanet SL'!C:J,8,FALSE)," ")</f>
        <v xml:space="preserve"> </v>
      </c>
      <c r="AF58" t="str">
        <f>IFERROR(VLOOKUP(A58,'21.10.18.4 Snowplanet SL'!C:J,8,FALSE)," ")</f>
        <v xml:space="preserve"> </v>
      </c>
      <c r="AH58" s="25">
        <v>990</v>
      </c>
      <c r="AI58" s="25">
        <v>990</v>
      </c>
      <c r="AJ58">
        <f>IFERROR((SMALL(T58:AF58,1)+SMALL(T58:AF58,2))/2," ")</f>
        <v>133.065</v>
      </c>
      <c r="AK58">
        <f>IFERROR(SMALL(T58:AF58,1)+(SMALL(T58:AF58,1)*0.2)," ")</f>
        <v>111.41999999999999</v>
      </c>
      <c r="AM58" s="25">
        <f>MIN(AI58,AJ58,AK58)</f>
        <v>111.41999999999999</v>
      </c>
      <c r="AP58" s="21" t="str">
        <f>IFERROR(VLOOKUP(A58,'11.08.18.1 Whaka GS'!A:I,9,FALSE)," ")</f>
        <v xml:space="preserve"> </v>
      </c>
      <c r="AQ58" s="21" t="str">
        <f>IFERROR(VLOOKUP(A58,'11.08.18.2 Whaka GS'!A:G,7,FALSE)," ")</f>
        <v xml:space="preserve"> </v>
      </c>
      <c r="AS58" s="21">
        <f>IFERROR(VLOOKUP(A58,'18.08.18 .2 Coronet GS'!C:K,9,FALSE)," ")</f>
        <v>148.47</v>
      </c>
      <c r="AT58" s="21">
        <f>IFERROR(VLOOKUP(A58,'19.08.18 .1 Coronet GS'!C:K,9,FALSE)," ")</f>
        <v>152.41</v>
      </c>
      <c r="AU58" s="21">
        <f>IFERROR(VLOOKUP(A58,'19.08.18 .2 Coronet GS'!C:K,9,FALSE)," ")</f>
        <v>141.65</v>
      </c>
      <c r="AV58" s="21" t="str">
        <f>IFERROR(VLOOKUP(A58,'15.09.18.1 Mt Hutt GS '!A:B,2,FALSE)," ")</f>
        <v xml:space="preserve"> </v>
      </c>
      <c r="AW58" s="21" t="str">
        <f>IFERROR(VLOOKUP(A58,'180922.1 WH GS'!C:K,9,FALSE)," ")</f>
        <v xml:space="preserve"> </v>
      </c>
      <c r="AX58" s="21" t="str">
        <f>IFERROR(VLOOKUP(A58,'180922.2 WH GS 2'!C:K,9,FALSE)," ")</f>
        <v xml:space="preserve"> </v>
      </c>
      <c r="AY58" s="21" t="str">
        <f>IFERROR(VLOOKUP(A58,'180928.1 CA GS'!A:L,12,FALSE)," " )</f>
        <v xml:space="preserve"> </v>
      </c>
      <c r="AZ58" s="21">
        <f>IFERROR(VLOOKUP(A58,'180928.2 CA GS'!C:I,7,FALSE)," ")</f>
        <v>107.93</v>
      </c>
      <c r="BA58" s="21">
        <f>IFERROR(VLOOKUP(A58,'180928.3 CA GS'!C:I,7,FALSE)," ")</f>
        <v>110.42</v>
      </c>
      <c r="BC58" s="25">
        <v>990</v>
      </c>
      <c r="BD58" s="25">
        <v>990</v>
      </c>
      <c r="BE58">
        <f>IFERROR((SMALL(AP58:BA58,1)+SMALL(AP58:BA58,2))/2," ")</f>
        <v>109.17500000000001</v>
      </c>
      <c r="BF58">
        <f>IFERROR(SMALL(AP58:BA58,1)+(SMALL(AP58:BA58,1)*0.2)," ")</f>
        <v>129.51600000000002</v>
      </c>
      <c r="BH58" s="25">
        <f>MIN(BD58,BE58,BF58)</f>
        <v>109.17500000000001</v>
      </c>
      <c r="BK58" s="21" t="str">
        <f>IFERROR(VLOOKUP(A58,'14.09.18 Mt Hutt SG'!A:C,2,FALSE)," ")</f>
        <v xml:space="preserve"> </v>
      </c>
      <c r="BL58" s="21" t="str">
        <f>IFERROR(VLOOKUP(A58,'14.09.18.2 Mt Hutt SG'!A:B,2,FALSE)," ")</f>
        <v xml:space="preserve"> </v>
      </c>
      <c r="BN58" s="25">
        <v>990</v>
      </c>
      <c r="BO58" s="25">
        <v>990</v>
      </c>
      <c r="BP58" t="str">
        <f>IFERROR((SMALL(BK58:BL58,1)+SMALL(BK58:BL58,2))/2," ")</f>
        <v xml:space="preserve"> </v>
      </c>
      <c r="BQ58" t="str">
        <f>IFERROR(SMALL(BK58:BL58,1)+(SMALL(BK58:BL58,1)*0.2)," ")</f>
        <v xml:space="preserve"> </v>
      </c>
      <c r="BS58" s="25">
        <f>MIN(BO58,BP58,BQ58)</f>
        <v>990</v>
      </c>
    </row>
    <row r="59" spans="1:71" x14ac:dyDescent="0.25">
      <c r="A59">
        <v>2018080503</v>
      </c>
      <c r="B59" t="s">
        <v>765</v>
      </c>
      <c r="C59" t="s">
        <v>766</v>
      </c>
      <c r="D59" t="s">
        <v>58</v>
      </c>
      <c r="E59" t="s">
        <v>52</v>
      </c>
      <c r="F59">
        <v>2006</v>
      </c>
      <c r="G59" t="str">
        <f>VLOOKUP(F59,'18 Age Cats'!A:B,2,FALSE)</f>
        <v>U14</v>
      </c>
      <c r="I59" t="s">
        <v>513</v>
      </c>
      <c r="J59" s="36">
        <f>AM59</f>
        <v>990</v>
      </c>
      <c r="L59" t="str">
        <f>IF(J59=AI59,"*"," ")</f>
        <v>*</v>
      </c>
      <c r="M59" s="36">
        <f>BH59</f>
        <v>990</v>
      </c>
      <c r="O59" t="str">
        <f>IF(M59=BD59,"*"," ")</f>
        <v>*</v>
      </c>
      <c r="P59" s="36">
        <f>BS59</f>
        <v>990</v>
      </c>
      <c r="R59" t="str">
        <f>IF(P59=BO59,"*"," ")</f>
        <v>*</v>
      </c>
      <c r="V59" s="21" t="str">
        <f>IFERROR(VLOOKUP(A59,'12.08.18.1 Whaka SL'!A:G,7,FALSE)," ")</f>
        <v xml:space="preserve"> </v>
      </c>
      <c r="W59" s="21" t="str">
        <f>IFERROR(VLOOKUP(A59,'12.08.18.2 Whaka SL'!A:G,7,FALSE)," ")</f>
        <v xml:space="preserve"> </v>
      </c>
      <c r="X59" s="24" t="str">
        <f>IFERROR(VLOOKUP(A59,'20.08.18.1 Coronet SL'!C:K,9,FALSE)," ")</f>
        <v xml:space="preserve"> </v>
      </c>
      <c r="Y59" s="21" t="str">
        <f>IFERROR(VLOOKUP(A59,'20.08.18.2 Coronet SL'!C:K,9,FALSE)," ")</f>
        <v xml:space="preserve"> </v>
      </c>
      <c r="Z59" s="21" t="str">
        <f>IFERROR(VLOOKUP(A59,'16.09.18.1 Mt Hutt SL'!A:B,2,FALSE)," ")</f>
        <v xml:space="preserve"> </v>
      </c>
      <c r="AA59" s="21" t="str">
        <f>IFERROR(VLOOKUP(A59,'16.09.18 .2 Mt Hutt SL'!A:B,2,FALSE)," ")</f>
        <v xml:space="preserve"> </v>
      </c>
      <c r="AB59" s="21" t="str">
        <f>IFERROR(VLOOKUP(A59,'180923.1 WH SL'!C:K,9,FALSE)," ")</f>
        <v xml:space="preserve"> </v>
      </c>
      <c r="AC59" s="21" t="str">
        <f>IFERROR(VLOOKUP(A59,'180927.1 CA SL '!A:L,12,FALSE)," ")</f>
        <v xml:space="preserve"> </v>
      </c>
      <c r="AD59" s="21" t="str">
        <f>IFERROR(VLOOKUP(A59,'180927.2 CA SL'!A:L,12,FALSE)," ")</f>
        <v xml:space="preserve"> </v>
      </c>
      <c r="AE59" s="21" t="str">
        <f>IFERROR(VLOOKUP(A59,'21.10.18.2   Snowplanet SL'!C:J,8,FALSE)," ")</f>
        <v xml:space="preserve"> </v>
      </c>
      <c r="AF59" t="str">
        <f>IFERROR(VLOOKUP(A59,'21.10.18.4 Snowplanet SL'!C:J,8,FALSE)," ")</f>
        <v xml:space="preserve"> </v>
      </c>
      <c r="AH59" s="25">
        <v>990</v>
      </c>
      <c r="AI59" s="25">
        <v>990</v>
      </c>
      <c r="AJ59" t="str">
        <f>IFERROR((SMALL(T59:AF59,1)+SMALL(T59:AF59,2))/2," ")</f>
        <v xml:space="preserve"> </v>
      </c>
      <c r="AK59" t="str">
        <f>IFERROR(SMALL(T59:AF59,1)+(SMALL(T59:AF59,1)*0.2)," ")</f>
        <v xml:space="preserve"> </v>
      </c>
      <c r="AM59" s="25">
        <f>MIN(AI59,AJ59,AK59)</f>
        <v>990</v>
      </c>
      <c r="AP59" s="21" t="str">
        <f>IFERROR(VLOOKUP(A59,'11.08.18.1 Whaka GS'!A:I,9,FALSE)," ")</f>
        <v xml:space="preserve"> </v>
      </c>
      <c r="AQ59" s="21" t="str">
        <f>IFERROR(VLOOKUP(A59,'11.08.18.2 Whaka GS'!A:G,7,FALSE)," ")</f>
        <v xml:space="preserve"> </v>
      </c>
      <c r="AR59" s="21" t="str">
        <f>IFERROR(VLOOKUP(A59,'18.08.18 .1 Coronet GS'!C:K,9,FALSE)," ")</f>
        <v xml:space="preserve"> </v>
      </c>
      <c r="AS59" s="21" t="str">
        <f>IFERROR(VLOOKUP(A59,'18.08.18 .2 Coronet GS'!C:K,9,FALSE)," ")</f>
        <v xml:space="preserve"> </v>
      </c>
      <c r="AT59" s="21" t="str">
        <f>IFERROR(VLOOKUP(A59,'19.08.18 .1 Coronet GS'!C:K,9,FALSE)," ")</f>
        <v xml:space="preserve"> </v>
      </c>
      <c r="AU59" s="21" t="str">
        <f>IFERROR(VLOOKUP(A59,'19.08.18 .2 Coronet GS'!C:K,9,FALSE)," ")</f>
        <v xml:space="preserve"> </v>
      </c>
      <c r="AV59" s="21" t="str">
        <f>IFERROR(VLOOKUP(A59,'15.09.18.1 Mt Hutt GS '!A:B,2,FALSE)," ")</f>
        <v xml:space="preserve"> </v>
      </c>
      <c r="AW59" s="21" t="str">
        <f>IFERROR(VLOOKUP(A59,'180922.1 WH GS'!C:K,9,FALSE)," ")</f>
        <v xml:space="preserve"> </v>
      </c>
      <c r="AX59" s="21" t="str">
        <f>IFERROR(VLOOKUP(A59,'180922.2 WH GS 2'!C:K,9,FALSE)," ")</f>
        <v xml:space="preserve"> </v>
      </c>
      <c r="AY59" s="21" t="str">
        <f>IFERROR(VLOOKUP(A59,'180928.1 CA GS'!A:L,12,FALSE)," " )</f>
        <v xml:space="preserve"> </v>
      </c>
      <c r="AZ59" s="21" t="str">
        <f>IFERROR(VLOOKUP(A59,'180928.2 CA GS'!C:I,7,FALSE)," ")</f>
        <v xml:space="preserve"> </v>
      </c>
      <c r="BA59" s="21" t="str">
        <f>IFERROR(VLOOKUP(A59,'180928.3 CA GS'!C:I,7,FALSE)," ")</f>
        <v xml:space="preserve"> </v>
      </c>
      <c r="BC59" s="25">
        <v>990</v>
      </c>
      <c r="BD59" s="25">
        <v>990</v>
      </c>
      <c r="BE59" t="str">
        <f>IFERROR((SMALL(AP59:BA59,1)+SMALL(AP59:BA59,2))/2," ")</f>
        <v xml:space="preserve"> </v>
      </c>
      <c r="BF59" t="str">
        <f>IFERROR(SMALL(AP59:BA59,1)+(SMALL(AP59:BA59,1)*0.2)," ")</f>
        <v xml:space="preserve"> </v>
      </c>
      <c r="BH59" s="25">
        <f>MIN(BD59,BE59,BF59)</f>
        <v>990</v>
      </c>
      <c r="BK59" s="21" t="str">
        <f>IFERROR(VLOOKUP(A59,'14.09.18 Mt Hutt SG'!A:C,2,FALSE)," ")</f>
        <v xml:space="preserve"> </v>
      </c>
      <c r="BL59" s="21" t="str">
        <f>IFERROR(VLOOKUP(A59,'14.09.18.2 Mt Hutt SG'!A:B,2,FALSE)," ")</f>
        <v xml:space="preserve"> </v>
      </c>
      <c r="BN59" s="25">
        <v>990</v>
      </c>
      <c r="BO59" s="25">
        <v>990</v>
      </c>
      <c r="BP59" t="str">
        <f>IFERROR((SMALL(BK59:BL59,1)+SMALL(BK59:BL59,2))/2," ")</f>
        <v xml:space="preserve"> </v>
      </c>
      <c r="BQ59" t="str">
        <f>IFERROR(SMALL(BK59:BL59,1)+(SMALL(BK59:BL59,1)*0.2)," ")</f>
        <v xml:space="preserve"> </v>
      </c>
      <c r="BS59" s="25">
        <f>MIN(BO59,BP59,BQ59)</f>
        <v>990</v>
      </c>
    </row>
    <row r="60" spans="1:71" x14ac:dyDescent="0.25">
      <c r="A60">
        <v>2017071889</v>
      </c>
      <c r="B60" t="s">
        <v>109</v>
      </c>
      <c r="C60" t="s">
        <v>666</v>
      </c>
      <c r="D60" t="s">
        <v>58</v>
      </c>
      <c r="E60" t="s">
        <v>57</v>
      </c>
      <c r="F60">
        <v>2006</v>
      </c>
      <c r="G60" t="str">
        <f>VLOOKUP(F60,'18 Age Cats'!A:B,2,FALSE)</f>
        <v>U14</v>
      </c>
      <c r="I60" t="s">
        <v>514</v>
      </c>
      <c r="J60" s="36">
        <f>AM60</f>
        <v>990</v>
      </c>
      <c r="L60" t="str">
        <f>IF(J60=AI60,"*"," ")</f>
        <v>*</v>
      </c>
      <c r="M60" s="36">
        <f>BH60</f>
        <v>990</v>
      </c>
      <c r="O60" t="str">
        <f>IF(M60=BD60,"*"," ")</f>
        <v>*</v>
      </c>
      <c r="P60" s="36">
        <f>BS60</f>
        <v>990</v>
      </c>
      <c r="R60" t="str">
        <f>IF(P60=BO60,"*"," ")</f>
        <v>*</v>
      </c>
      <c r="T60" s="21" t="str">
        <f>IFERROR(VLOOKUP(A60,'15.07.18.1 Mt Hutt SL'!C:I,7,FALSE)," ")</f>
        <v xml:space="preserve"> </v>
      </c>
      <c r="U60" s="21" t="str">
        <f>IFERROR(VLOOKUP(A60,'15.07.18.2 Mt Hutt SL'!C:I,7,FALSE)," ")</f>
        <v xml:space="preserve"> </v>
      </c>
      <c r="V60" s="21" t="str">
        <f>IFERROR(VLOOKUP(A60,'12.08.18.1 Whaka SL'!A:G,7,FALSE)," ")</f>
        <v xml:space="preserve"> </v>
      </c>
      <c r="W60" s="21" t="str">
        <f>IFERROR(VLOOKUP(A60,'12.08.18.2 Whaka SL'!A:G,7,FALSE)," ")</f>
        <v xml:space="preserve"> </v>
      </c>
      <c r="X60" s="24" t="str">
        <f>IFERROR(VLOOKUP(A60,'20.08.18.1 Coronet SL'!C:K,9,FALSE)," ")</f>
        <v xml:space="preserve"> </v>
      </c>
      <c r="Y60" s="21" t="str">
        <f>IFERROR(VLOOKUP(A60,'20.08.18.2 Coronet SL'!C:K,9,FALSE)," ")</f>
        <v xml:space="preserve"> </v>
      </c>
      <c r="Z60" s="21" t="str">
        <f>IFERROR(VLOOKUP(A60,'16.09.18.1 Mt Hutt SL'!A:B,2,FALSE)," ")</f>
        <v xml:space="preserve"> </v>
      </c>
      <c r="AA60" s="21" t="str">
        <f>IFERROR(VLOOKUP(A60,'16.09.18 .2 Mt Hutt SL'!A:B,2,FALSE)," ")</f>
        <v xml:space="preserve"> </v>
      </c>
      <c r="AB60" s="21" t="str">
        <f>IFERROR(VLOOKUP(A60,'180923.1 WH SL'!C:K,9,FALSE)," ")</f>
        <v xml:space="preserve"> </v>
      </c>
      <c r="AC60" s="21" t="str">
        <f>IFERROR(VLOOKUP(A60,'180927.1 CA SL '!A:L,12,FALSE)," ")</f>
        <v xml:space="preserve"> </v>
      </c>
      <c r="AD60" s="21" t="str">
        <f>IFERROR(VLOOKUP(A60,'180927.2 CA SL'!A:L,12,FALSE)," ")</f>
        <v xml:space="preserve"> </v>
      </c>
      <c r="AE60" s="21" t="str">
        <f>IFERROR(VLOOKUP(A60,'21.10.18.2   Snowplanet SL'!C:J,8,FALSE)," ")</f>
        <v xml:space="preserve"> </v>
      </c>
      <c r="AF60" t="str">
        <f>IFERROR(VLOOKUP(A60,'21.10.18.4 Snowplanet SL'!C:J,8,FALSE)," ")</f>
        <v xml:space="preserve"> </v>
      </c>
      <c r="AH60" s="25">
        <v>990</v>
      </c>
      <c r="AI60" s="25">
        <v>990</v>
      </c>
      <c r="AJ60" t="str">
        <f>IFERROR((SMALL(T60:AF60,1)+SMALL(T60:AF60,2))/2," ")</f>
        <v xml:space="preserve"> </v>
      </c>
      <c r="AK60" t="str">
        <f>IFERROR(SMALL(T60:AF60,1)+(SMALL(T60:AF60,1)*0.2)," ")</f>
        <v xml:space="preserve"> </v>
      </c>
      <c r="AM60" s="25">
        <f>MIN(AI60,AJ60,AK60)</f>
        <v>990</v>
      </c>
      <c r="AP60" s="21" t="str">
        <f>IFERROR(VLOOKUP(A60,'11.08.18.1 Whaka GS'!A:I,9,FALSE)," ")</f>
        <v xml:space="preserve"> </v>
      </c>
      <c r="AQ60" s="21" t="str">
        <f>IFERROR(VLOOKUP(A60,'11.08.18.2 Whaka GS'!A:G,7,FALSE)," ")</f>
        <v xml:space="preserve"> </v>
      </c>
      <c r="AR60" s="21" t="str">
        <f>IFERROR(VLOOKUP(A60,'18.08.18 .1 Coronet GS'!C:K,9,FALSE)," ")</f>
        <v xml:space="preserve"> </v>
      </c>
      <c r="AS60" s="21" t="str">
        <f>IFERROR(VLOOKUP(A60,'18.08.18 .2 Coronet GS'!C:K,9,FALSE)," ")</f>
        <v xml:space="preserve"> </v>
      </c>
      <c r="AT60" s="21" t="str">
        <f>IFERROR(VLOOKUP(A60,'19.08.18 .1 Coronet GS'!C:K,9,FALSE)," ")</f>
        <v xml:space="preserve"> </v>
      </c>
      <c r="AU60" s="21" t="str">
        <f>IFERROR(VLOOKUP(A60,'19.08.18 .2 Coronet GS'!C:K,9,FALSE)," ")</f>
        <v xml:space="preserve"> </v>
      </c>
      <c r="AV60" s="21" t="str">
        <f>IFERROR(VLOOKUP(A60,'15.09.18.1 Mt Hutt GS '!A:B,2,FALSE)," ")</f>
        <v xml:space="preserve"> </v>
      </c>
      <c r="AW60" s="21" t="str">
        <f>IFERROR(VLOOKUP(A60,'180922.1 WH GS'!C:K,9,FALSE)," ")</f>
        <v xml:space="preserve"> </v>
      </c>
      <c r="AX60" s="21" t="str">
        <f>IFERROR(VLOOKUP(A60,'180922.2 WH GS 2'!C:K,9,FALSE)," ")</f>
        <v xml:space="preserve"> </v>
      </c>
      <c r="AY60" s="21" t="str">
        <f>IFERROR(VLOOKUP(A60,'180928.1 CA GS'!A:L,12,FALSE)," " )</f>
        <v xml:space="preserve"> </v>
      </c>
      <c r="AZ60" s="21" t="str">
        <f>IFERROR(VLOOKUP(A60,'180928.2 CA GS'!C:I,7,FALSE)," ")</f>
        <v xml:space="preserve"> </v>
      </c>
      <c r="BA60" s="21" t="str">
        <f>IFERROR(VLOOKUP(A60,'180928.3 CA GS'!C:I,7,FALSE)," ")</f>
        <v xml:space="preserve"> </v>
      </c>
      <c r="BC60" s="25">
        <v>990</v>
      </c>
      <c r="BD60" s="25">
        <v>990</v>
      </c>
      <c r="BE60" t="str">
        <f>IFERROR((SMALL(AP60:BA60,1)+SMALL(AP60:BA60,2))/2," ")</f>
        <v xml:space="preserve"> </v>
      </c>
      <c r="BF60" t="str">
        <f>IFERROR(SMALL(AP60:BA60,1)+(SMALL(AP60:BA60,1)*0.2)," ")</f>
        <v xml:space="preserve"> </v>
      </c>
      <c r="BH60" s="25">
        <f>MIN(BD60,BE60,BF60)</f>
        <v>990</v>
      </c>
      <c r="BK60" s="21" t="str">
        <f>IFERROR(VLOOKUP(A60,'14.09.18 Mt Hutt SG'!A:C,2,FALSE)," ")</f>
        <v xml:space="preserve"> </v>
      </c>
      <c r="BL60" s="21" t="str">
        <f>IFERROR(VLOOKUP(A60,'14.09.18.2 Mt Hutt SG'!A:B,2,FALSE)," ")</f>
        <v xml:space="preserve"> </v>
      </c>
      <c r="BN60" s="25">
        <v>990</v>
      </c>
      <c r="BO60" s="25">
        <v>990</v>
      </c>
      <c r="BP60" t="str">
        <f>IFERROR((SMALL(BK60:BL60,1)+SMALL(BK60:BL60,2))/2," ")</f>
        <v xml:space="preserve"> </v>
      </c>
      <c r="BQ60" t="str">
        <f>IFERROR(SMALL(BK60:BL60,1)+(SMALL(BK60:BL60,1)*0.2)," ")</f>
        <v xml:space="preserve"> </v>
      </c>
      <c r="BS60" s="25">
        <f>MIN(BO60,BP60,BQ60)</f>
        <v>990</v>
      </c>
    </row>
    <row r="61" spans="1:71" x14ac:dyDescent="0.25">
      <c r="A61">
        <v>2014092346</v>
      </c>
      <c r="B61" t="s">
        <v>1299</v>
      </c>
      <c r="C61" t="s">
        <v>134</v>
      </c>
      <c r="E61" t="s">
        <v>52</v>
      </c>
      <c r="F61">
        <v>2000</v>
      </c>
      <c r="G61" t="str">
        <f>VLOOKUP(F61,'18 Age Cats'!A:B,2,FALSE)</f>
        <v>U19</v>
      </c>
      <c r="H61" t="s">
        <v>515</v>
      </c>
      <c r="J61" s="36">
        <f>AM61</f>
        <v>990</v>
      </c>
      <c r="L61" t="str">
        <f>IF(J61=AI61,"*"," ")</f>
        <v>*</v>
      </c>
      <c r="M61" s="36">
        <f>BH61</f>
        <v>990</v>
      </c>
      <c r="O61" t="str">
        <f>IF(M61=BD61,"*"," ")</f>
        <v>*</v>
      </c>
      <c r="P61" s="36">
        <f>BS61</f>
        <v>990</v>
      </c>
      <c r="R61" t="str">
        <f>IF(P61=BO61,"*"," ")</f>
        <v>*</v>
      </c>
      <c r="Z61" s="21" t="str">
        <f>IFERROR(VLOOKUP(A61,'16.09.18.1 Mt Hutt SL'!A:B,2,FALSE)," ")</f>
        <v xml:space="preserve"> </v>
      </c>
      <c r="AA61" s="21" t="str">
        <f>IFERROR(VLOOKUP(A61,'16.09.18 .2 Mt Hutt SL'!A:B,2,FALSE)," ")</f>
        <v xml:space="preserve"> </v>
      </c>
      <c r="AB61" s="21" t="str">
        <f>IFERROR(VLOOKUP(A61,'180923.1 WH SL'!C:K,9,FALSE)," ")</f>
        <v xml:space="preserve"> </v>
      </c>
      <c r="AC61" s="21" t="str">
        <f>IFERROR(VLOOKUP(A61,'180927.1 CA SL '!A:L,12,FALSE)," ")</f>
        <v xml:space="preserve"> </v>
      </c>
      <c r="AD61" s="21" t="str">
        <f>IFERROR(VLOOKUP(A61,'180927.2 CA SL'!A:L,12,FALSE)," ")</f>
        <v xml:space="preserve"> </v>
      </c>
      <c r="AE61" s="21" t="str">
        <f>IFERROR(VLOOKUP(A61,'21.10.18.2   Snowplanet SL'!C:J,8,FALSE)," ")</f>
        <v xml:space="preserve"> </v>
      </c>
      <c r="AF61" t="str">
        <f>IFERROR(VLOOKUP(A61,'21.10.18.4 Snowplanet SL'!C:J,8,FALSE)," ")</f>
        <v xml:space="preserve"> </v>
      </c>
      <c r="AH61" s="25">
        <v>990</v>
      </c>
      <c r="AI61" s="25">
        <v>990</v>
      </c>
      <c r="AJ61" t="str">
        <f>IFERROR((SMALL(T61:AF61,1)+SMALL(T61:AF61,2))/2," ")</f>
        <v xml:space="preserve"> </v>
      </c>
      <c r="AK61" t="str">
        <f>IFERROR(SMALL(T61:AF61,1)+(SMALL(T61:AF61,1)*0.2)," ")</f>
        <v xml:space="preserve"> </v>
      </c>
      <c r="AM61" s="25">
        <f>MIN(AI61,AJ61,AK61)</f>
        <v>990</v>
      </c>
      <c r="AV61" s="21" t="str">
        <f>IFERROR(VLOOKUP(A61,'15.09.18.1 Mt Hutt GS '!A:B,2,FALSE)," ")</f>
        <v xml:space="preserve"> </v>
      </c>
      <c r="AW61" s="21" t="str">
        <f>IFERROR(VLOOKUP(A61,'180922.1 WH GS'!C:K,9,FALSE)," ")</f>
        <v xml:space="preserve"> </v>
      </c>
      <c r="AX61" s="21" t="str">
        <f>IFERROR(VLOOKUP(A61,'180922.2 WH GS 2'!C:K,9,FALSE)," ")</f>
        <v xml:space="preserve"> </v>
      </c>
      <c r="AY61" s="21" t="str">
        <f>IFERROR(VLOOKUP(A61,'180928.1 CA GS'!A:L,12,FALSE)," " )</f>
        <v xml:space="preserve"> </v>
      </c>
      <c r="AZ61" s="21" t="str">
        <f>IFERROR(VLOOKUP(A61,'180928.2 CA GS'!C:I,7,FALSE)," ")</f>
        <v xml:space="preserve"> </v>
      </c>
      <c r="BA61" s="21" t="str">
        <f>IFERROR(VLOOKUP(A61,'180928.3 CA GS'!C:I,7,FALSE)," ")</f>
        <v xml:space="preserve"> </v>
      </c>
      <c r="BC61" s="25">
        <v>990</v>
      </c>
      <c r="BD61" s="25">
        <v>990</v>
      </c>
      <c r="BE61" t="str">
        <f>IFERROR((SMALL(AP61:BA61,1)+SMALL(AP61:BA61,2))/2," ")</f>
        <v xml:space="preserve"> </v>
      </c>
      <c r="BF61" t="str">
        <f>IFERROR(SMALL(AP61:BA61,1)+(SMALL(AP61:BA61,1)*0.2)," ")</f>
        <v xml:space="preserve"> </v>
      </c>
      <c r="BH61" s="25">
        <f>MIN(BD61,BE61,BF61)</f>
        <v>990</v>
      </c>
      <c r="BK61" s="21" t="str">
        <f>IFERROR(VLOOKUP(A61,'14.09.18 Mt Hutt SG'!A:C,2,FALSE)," ")</f>
        <v xml:space="preserve"> </v>
      </c>
      <c r="BL61" s="21" t="str">
        <f>IFERROR(VLOOKUP(A61,'14.09.18.2 Mt Hutt SG'!A:B,2,FALSE)," ")</f>
        <v xml:space="preserve"> </v>
      </c>
      <c r="BN61" s="25">
        <v>990</v>
      </c>
      <c r="BO61" s="25">
        <v>990</v>
      </c>
      <c r="BP61" t="str">
        <f>IFERROR((SMALL(BK61:BL61,1)+SMALL(BK61:BL61,2))/2," ")</f>
        <v xml:space="preserve"> </v>
      </c>
      <c r="BQ61" t="str">
        <f>IFERROR(SMALL(BK61:BL61,1)+(SMALL(BK61:BL61,1)*0.2)," ")</f>
        <v xml:space="preserve"> </v>
      </c>
      <c r="BS61" s="25">
        <f>MIN(BO61,BP61,BQ61)</f>
        <v>990</v>
      </c>
    </row>
    <row r="62" spans="1:71" x14ac:dyDescent="0.25">
      <c r="A62">
        <v>2014092345</v>
      </c>
      <c r="B62" t="s">
        <v>133</v>
      </c>
      <c r="C62" t="s">
        <v>134</v>
      </c>
      <c r="D62" t="s">
        <v>58</v>
      </c>
      <c r="E62" t="s">
        <v>57</v>
      </c>
      <c r="F62">
        <v>2005</v>
      </c>
      <c r="G62" t="str">
        <f>VLOOKUP(F62,'18 Age Cats'!A:B,2,FALSE)</f>
        <v>U14</v>
      </c>
      <c r="I62" t="s">
        <v>610</v>
      </c>
      <c r="J62" s="36">
        <f>AM62</f>
        <v>355.5</v>
      </c>
      <c r="K62">
        <v>63</v>
      </c>
      <c r="L62" t="str">
        <f>IF(J62=AI62,"*"," ")</f>
        <v>*</v>
      </c>
      <c r="M62" s="36">
        <f>BH62</f>
        <v>357.69</v>
      </c>
      <c r="N62">
        <v>66</v>
      </c>
      <c r="O62" t="str">
        <f>IF(M62=BD62,"*"," ")</f>
        <v>*</v>
      </c>
      <c r="P62" s="36">
        <f>BS62</f>
        <v>990</v>
      </c>
      <c r="R62" t="str">
        <f>IF(P62=BO62,"*"," ")</f>
        <v>*</v>
      </c>
      <c r="T62" s="21" t="str">
        <f>IFERROR(VLOOKUP(A62,'15.07.18.1 Mt Hutt SL'!C:I,7,FALSE)," ")</f>
        <v xml:space="preserve"> </v>
      </c>
      <c r="U62" s="21" t="str">
        <f>IFERROR(VLOOKUP(A62,'15.07.18.2 Mt Hutt SL'!C:I,7,FALSE)," ")</f>
        <v xml:space="preserve"> </v>
      </c>
      <c r="V62" s="21" t="str">
        <f>IFERROR(VLOOKUP(A62,'12.08.18.1 Whaka SL'!A:G,7,FALSE)," ")</f>
        <v xml:space="preserve"> </v>
      </c>
      <c r="W62" s="21" t="str">
        <f>IFERROR(VLOOKUP(A62,'12.08.18.2 Whaka SL'!A:G,7,FALSE)," ")</f>
        <v xml:space="preserve"> </v>
      </c>
      <c r="X62" s="24" t="str">
        <f>IFERROR(VLOOKUP(A62,'20.08.18.1 Coronet SL'!C:K,9,FALSE)," ")</f>
        <v xml:space="preserve"> </v>
      </c>
      <c r="Y62" s="21" t="str">
        <f>IFERROR(VLOOKUP(A62,'20.08.18.2 Coronet SL'!C:K,9,FALSE)," ")</f>
        <v xml:space="preserve"> </v>
      </c>
      <c r="Z62" s="21" t="str">
        <f>IFERROR(VLOOKUP(A62,'16.09.18.1 Mt Hutt SL'!A:B,2,FALSE)," ")</f>
        <v xml:space="preserve"> </v>
      </c>
      <c r="AA62" s="21" t="str">
        <f>IFERROR(VLOOKUP(A62,'16.09.18 .2 Mt Hutt SL'!A:B,2,FALSE)," ")</f>
        <v xml:space="preserve"> </v>
      </c>
      <c r="AB62" s="21" t="str">
        <f>IFERROR(VLOOKUP(A62,'180923.1 WH SL'!C:K,9,FALSE)," ")</f>
        <v xml:space="preserve"> </v>
      </c>
      <c r="AC62" s="21" t="str">
        <f>IFERROR(VLOOKUP(A62,'180927.1 CA SL '!A:L,12,FALSE)," ")</f>
        <v xml:space="preserve"> </v>
      </c>
      <c r="AD62" s="21" t="str">
        <f>IFERROR(VLOOKUP(A62,'180927.2 CA SL'!A:L,12,FALSE)," ")</f>
        <v xml:space="preserve"> </v>
      </c>
      <c r="AE62" s="21" t="str">
        <f>IFERROR(VLOOKUP(A62,'21.10.18.2   Snowplanet SL'!C:J,8,FALSE)," ")</f>
        <v xml:space="preserve"> </v>
      </c>
      <c r="AF62" t="str">
        <f>IFERROR(VLOOKUP(A62,'21.10.18.4 Snowplanet SL'!C:J,8,FALSE)," ")</f>
        <v xml:space="preserve"> </v>
      </c>
      <c r="AH62" s="25">
        <f>IFERROR(VLOOKUP(A62,'18.0 Base List'!A:G,5,FALSE),"990.00")</f>
        <v>237</v>
      </c>
      <c r="AI62" s="25">
        <f>AH62+(AH62*0.5)</f>
        <v>355.5</v>
      </c>
      <c r="AJ62" t="str">
        <f>IFERROR((SMALL(T62:AF62,1)+SMALL(T62:AF62,2))/2," ")</f>
        <v xml:space="preserve"> </v>
      </c>
      <c r="AK62" t="str">
        <f>IFERROR(SMALL(T62:AF62,1)+(SMALL(T62:AF62,1)*0.2)," ")</f>
        <v xml:space="preserve"> </v>
      </c>
      <c r="AM62" s="25">
        <f>MIN(AI62,AJ62,AK62)</f>
        <v>355.5</v>
      </c>
      <c r="AP62" s="21" t="str">
        <f>IFERROR(VLOOKUP(A62,'11.08.18.1 Whaka GS'!A:I,9,FALSE)," ")</f>
        <v xml:space="preserve"> </v>
      </c>
      <c r="AQ62" s="21" t="str">
        <f>IFERROR(VLOOKUP(A62,'11.08.18.2 Whaka GS'!A:G,7,FALSE)," ")</f>
        <v xml:space="preserve"> </v>
      </c>
      <c r="AR62" s="21" t="str">
        <f>IFERROR(VLOOKUP(A62,'18.08.18 .1 Coronet GS'!C:K,9,FALSE)," ")</f>
        <v xml:space="preserve"> </v>
      </c>
      <c r="AS62" s="21" t="str">
        <f>IFERROR(VLOOKUP(A62,'18.08.18 .2 Coronet GS'!C:K,9,FALSE)," ")</f>
        <v xml:space="preserve"> </v>
      </c>
      <c r="AT62" s="21" t="str">
        <f>IFERROR(VLOOKUP(A62,'19.08.18 .1 Coronet GS'!C:K,9,FALSE)," ")</f>
        <v xml:space="preserve"> </v>
      </c>
      <c r="AU62" s="21" t="str">
        <f>IFERROR(VLOOKUP(A62,'19.08.18 .2 Coronet GS'!C:K,9,FALSE)," ")</f>
        <v xml:space="preserve"> </v>
      </c>
      <c r="AV62" s="21" t="str">
        <f>IFERROR(VLOOKUP(A62,'15.09.18.1 Mt Hutt GS '!A:B,2,FALSE)," ")</f>
        <v xml:space="preserve"> </v>
      </c>
      <c r="AW62" s="21" t="str">
        <f>IFERROR(VLOOKUP(A62,'180922.1 WH GS'!C:K,9,FALSE)," ")</f>
        <v xml:space="preserve"> </v>
      </c>
      <c r="AX62" s="21" t="str">
        <f>IFERROR(VLOOKUP(A62,'180922.2 WH GS 2'!C:K,9,FALSE)," ")</f>
        <v xml:space="preserve"> </v>
      </c>
      <c r="AY62" s="21" t="str">
        <f>IFERROR(VLOOKUP(A62,'180928.1 CA GS'!A:L,12,FALSE)," " )</f>
        <v xml:space="preserve"> </v>
      </c>
      <c r="AZ62" s="21" t="str">
        <f>IFERROR(VLOOKUP(A62,'180928.2 CA GS'!C:I,7,FALSE)," ")</f>
        <v xml:space="preserve"> </v>
      </c>
      <c r="BA62" s="21" t="str">
        <f>IFERROR(VLOOKUP(A62,'180928.3 CA GS'!C:I,7,FALSE)," ")</f>
        <v xml:space="preserve"> </v>
      </c>
      <c r="BC62" s="25">
        <f>IFERROR(VLOOKUP(A62,'18.0 Base List'!A:F,6,FALSE),"990.00")</f>
        <v>238.46</v>
      </c>
      <c r="BD62" s="25">
        <f>BC62+(BC62*0.5)</f>
        <v>357.69</v>
      </c>
      <c r="BE62" t="str">
        <f>IFERROR((SMALL(AP62:BA62,1)+SMALL(AP62:BA62,2))/2," ")</f>
        <v xml:space="preserve"> </v>
      </c>
      <c r="BF62" t="str">
        <f>IFERROR(SMALL(AP62:BA62,1)+(SMALL(AP62:BA62,1)*0.2)," ")</f>
        <v xml:space="preserve"> </v>
      </c>
      <c r="BH62" s="25">
        <f>MIN(BD62,BE62,BF62)</f>
        <v>357.69</v>
      </c>
      <c r="BK62" s="21" t="str">
        <f>IFERROR(VLOOKUP(A62,'14.09.18 Mt Hutt SG'!A:C,2,FALSE)," ")</f>
        <v xml:space="preserve"> </v>
      </c>
      <c r="BL62" s="21" t="str">
        <f>IFERROR(VLOOKUP(A62,'14.09.18.2 Mt Hutt SG'!A:B,2,FALSE)," ")</f>
        <v xml:space="preserve"> </v>
      </c>
      <c r="BN62" s="25">
        <v>990</v>
      </c>
      <c r="BO62" s="25">
        <v>990</v>
      </c>
      <c r="BP62" t="str">
        <f>IFERROR((SMALL(BK62:BL62,1)+SMALL(BK62:BL62,2))/2," ")</f>
        <v xml:space="preserve"> </v>
      </c>
      <c r="BQ62" t="str">
        <f>IFERROR(SMALL(BK62:BL62,1)+(SMALL(BK62:BL62,1)*0.2)," ")</f>
        <v xml:space="preserve"> </v>
      </c>
      <c r="BS62" s="25">
        <f>MIN(BO62,BP62,BQ62)</f>
        <v>990</v>
      </c>
    </row>
    <row r="63" spans="1:71" x14ac:dyDescent="0.25">
      <c r="A63">
        <v>2014061801</v>
      </c>
      <c r="B63" t="s">
        <v>530</v>
      </c>
      <c r="C63" t="s">
        <v>531</v>
      </c>
      <c r="D63" t="s">
        <v>58</v>
      </c>
      <c r="E63" t="s">
        <v>57</v>
      </c>
      <c r="F63">
        <v>1997</v>
      </c>
      <c r="G63" t="str">
        <f>VLOOKUP(F63,'18 Age Cats'!A:B,2,FALSE)</f>
        <v>Sen</v>
      </c>
      <c r="H63" t="s">
        <v>502</v>
      </c>
      <c r="I63" t="s">
        <v>601</v>
      </c>
      <c r="J63" s="36">
        <f>AM63</f>
        <v>990</v>
      </c>
      <c r="L63" t="str">
        <f>IF(J63=AI63,"*"," ")</f>
        <v>*</v>
      </c>
      <c r="M63" s="36">
        <f>BH63</f>
        <v>990</v>
      </c>
      <c r="O63" t="str">
        <f>IF(M63=BD63,"*"," ")</f>
        <v>*</v>
      </c>
      <c r="P63" s="36">
        <f>BS63</f>
        <v>990</v>
      </c>
      <c r="R63" t="str">
        <f>IF(P63=BO63,"*"," ")</f>
        <v>*</v>
      </c>
      <c r="T63" s="21" t="str">
        <f>IFERROR(VLOOKUP(A63,'15.07.18.1 Mt Hutt SL'!C:I,7,FALSE)," ")</f>
        <v xml:space="preserve"> </v>
      </c>
      <c r="U63" s="21" t="str">
        <f>IFERROR(VLOOKUP(A63,'15.07.18.2 Mt Hutt SL'!C:I,7,FALSE)," ")</f>
        <v xml:space="preserve"> </v>
      </c>
      <c r="V63" s="21" t="str">
        <f>IFERROR(VLOOKUP(A63,'12.08.18.1 Whaka SL'!A:G,7,FALSE)," ")</f>
        <v xml:space="preserve"> </v>
      </c>
      <c r="W63" s="21" t="str">
        <f>IFERROR(VLOOKUP(A63,'12.08.18.2 Whaka SL'!A:G,7,FALSE)," ")</f>
        <v xml:space="preserve"> </v>
      </c>
      <c r="X63" s="24" t="str">
        <f>IFERROR(VLOOKUP(A63,'20.08.18.1 Coronet SL'!C:K,9,FALSE)," ")</f>
        <v xml:space="preserve"> </v>
      </c>
      <c r="Y63" s="21" t="str">
        <f>IFERROR(VLOOKUP(A63,'20.08.18.2 Coronet SL'!C:K,9,FALSE)," ")</f>
        <v xml:space="preserve"> </v>
      </c>
      <c r="Z63" s="21" t="str">
        <f>IFERROR(VLOOKUP(A63,'16.09.18.1 Mt Hutt SL'!A:B,2,FALSE)," ")</f>
        <v xml:space="preserve"> </v>
      </c>
      <c r="AA63" s="21" t="str">
        <f>IFERROR(VLOOKUP(A63,'16.09.18 .2 Mt Hutt SL'!A:B,2,FALSE)," ")</f>
        <v xml:space="preserve"> </v>
      </c>
      <c r="AB63" s="21" t="str">
        <f>IFERROR(VLOOKUP(A63,'180923.1 WH SL'!C:K,9,FALSE)," ")</f>
        <v xml:space="preserve"> </v>
      </c>
      <c r="AC63" s="21" t="str">
        <f>IFERROR(VLOOKUP(A63,'180927.1 CA SL '!A:L,12,FALSE)," ")</f>
        <v xml:space="preserve"> </v>
      </c>
      <c r="AD63" s="21" t="str">
        <f>IFERROR(VLOOKUP(A63,'180927.2 CA SL'!A:L,12,FALSE)," ")</f>
        <v xml:space="preserve"> </v>
      </c>
      <c r="AE63" s="21" t="str">
        <f>IFERROR(VLOOKUP(A63,'21.10.18.2   Snowplanet SL'!C:J,8,FALSE)," ")</f>
        <v xml:space="preserve"> </v>
      </c>
      <c r="AF63" t="str">
        <f>IFERROR(VLOOKUP(A63,'21.10.18.4 Snowplanet SL'!C:J,8,FALSE)," ")</f>
        <v xml:space="preserve"> </v>
      </c>
      <c r="AH63" s="25">
        <v>990</v>
      </c>
      <c r="AI63" s="25">
        <v>990</v>
      </c>
      <c r="AJ63" t="str">
        <f>IFERROR((SMALL(T63:AF63,1)+SMALL(T63:AF63,2))/2," ")</f>
        <v xml:space="preserve"> </v>
      </c>
      <c r="AK63" t="str">
        <f>IFERROR(SMALL(T63:AF63,1)+(SMALL(T63:AF63,1)*0.2)," ")</f>
        <v xml:space="preserve"> </v>
      </c>
      <c r="AM63" s="25">
        <f>MIN(AI63,AJ63,AK63)</f>
        <v>990</v>
      </c>
      <c r="AP63" s="21" t="str">
        <f>IFERROR(VLOOKUP(A63,'11.08.18.1 Whaka GS'!A:I,9,FALSE)," ")</f>
        <v xml:space="preserve"> </v>
      </c>
      <c r="AQ63" s="21" t="str">
        <f>IFERROR(VLOOKUP(A63,'11.08.18.2 Whaka GS'!A:G,7,FALSE)," ")</f>
        <v xml:space="preserve"> </v>
      </c>
      <c r="AR63" s="21" t="str">
        <f>IFERROR(VLOOKUP(A63,'18.08.18 .1 Coronet GS'!C:K,9,FALSE)," ")</f>
        <v xml:space="preserve"> </v>
      </c>
      <c r="AS63" s="21" t="str">
        <f>IFERROR(VLOOKUP(A63,'18.08.18 .2 Coronet GS'!C:K,9,FALSE)," ")</f>
        <v xml:space="preserve"> </v>
      </c>
      <c r="AT63" s="21" t="str">
        <f>IFERROR(VLOOKUP(A63,'19.08.18 .1 Coronet GS'!C:K,9,FALSE)," ")</f>
        <v xml:space="preserve"> </v>
      </c>
      <c r="AU63" s="21" t="str">
        <f>IFERROR(VLOOKUP(A63,'19.08.18 .2 Coronet GS'!C:K,9,FALSE)," ")</f>
        <v xml:space="preserve"> </v>
      </c>
      <c r="AV63" s="21" t="str">
        <f>IFERROR(VLOOKUP(A63,'15.09.18.1 Mt Hutt GS '!A:B,2,FALSE)," ")</f>
        <v xml:space="preserve"> </v>
      </c>
      <c r="AW63" s="21" t="str">
        <f>IFERROR(VLOOKUP(A63,'180922.1 WH GS'!C:K,9,FALSE)," ")</f>
        <v xml:space="preserve"> </v>
      </c>
      <c r="AX63" s="21" t="str">
        <f>IFERROR(VLOOKUP(A63,'180922.2 WH GS 2'!C:K,9,FALSE)," ")</f>
        <v xml:space="preserve"> </v>
      </c>
      <c r="AY63" s="21" t="str">
        <f>IFERROR(VLOOKUP(A63,'180928.1 CA GS'!A:L,12,FALSE)," " )</f>
        <v xml:space="preserve"> </v>
      </c>
      <c r="AZ63" s="21" t="str">
        <f>IFERROR(VLOOKUP(A63,'180928.2 CA GS'!C:I,7,FALSE)," ")</f>
        <v xml:space="preserve"> </v>
      </c>
      <c r="BA63" s="21" t="str">
        <f>IFERROR(VLOOKUP(A63,'180928.3 CA GS'!C:I,7,FALSE)," ")</f>
        <v xml:space="preserve"> </v>
      </c>
      <c r="BC63" s="25">
        <v>990</v>
      </c>
      <c r="BD63" s="25">
        <v>990</v>
      </c>
      <c r="BE63" t="str">
        <f>IFERROR((SMALL(AP63:BA63,1)+SMALL(AP63:BA63,2))/2," ")</f>
        <v xml:space="preserve"> </v>
      </c>
      <c r="BF63" t="str">
        <f>IFERROR(SMALL(AP63:BA63,1)+(SMALL(AP63:BA63,1)*0.2)," ")</f>
        <v xml:space="preserve"> </v>
      </c>
      <c r="BH63" s="25">
        <f>MIN(BD63,BE63,BF63)</f>
        <v>990</v>
      </c>
      <c r="BK63" s="21" t="str">
        <f>IFERROR(VLOOKUP(A63,'14.09.18 Mt Hutt SG'!A:C,2,FALSE)," ")</f>
        <v xml:space="preserve"> </v>
      </c>
      <c r="BL63" s="21" t="str">
        <f>IFERROR(VLOOKUP(A63,'14.09.18.2 Mt Hutt SG'!A:B,2,FALSE)," ")</f>
        <v xml:space="preserve"> </v>
      </c>
      <c r="BN63" s="25">
        <v>990</v>
      </c>
      <c r="BO63" s="25">
        <v>990</v>
      </c>
      <c r="BP63" t="str">
        <f>IFERROR((SMALL(BK63:BL63,1)+SMALL(BK63:BL63,2))/2," ")</f>
        <v xml:space="preserve"> </v>
      </c>
      <c r="BQ63" t="str">
        <f>IFERROR(SMALL(BK63:BL63,1)+(SMALL(BK63:BL63,1)*0.2)," ")</f>
        <v xml:space="preserve"> </v>
      </c>
      <c r="BS63" s="25">
        <f>MIN(BO63,BP63,BQ63)</f>
        <v>990</v>
      </c>
    </row>
    <row r="64" spans="1:71" x14ac:dyDescent="0.25">
      <c r="A64">
        <v>2018080560</v>
      </c>
      <c r="B64" t="s">
        <v>523</v>
      </c>
      <c r="C64" t="s">
        <v>1307</v>
      </c>
      <c r="D64" t="s">
        <v>58</v>
      </c>
      <c r="E64" t="s">
        <v>52</v>
      </c>
      <c r="F64">
        <v>2006</v>
      </c>
      <c r="G64" t="str">
        <f>VLOOKUP(F64,'18 Age Cats'!A:B,2,FALSE)</f>
        <v>U14</v>
      </c>
      <c r="J64" s="36">
        <f>AM64</f>
        <v>990</v>
      </c>
      <c r="L64" t="str">
        <f>IF(J64=AI64,"*"," ")</f>
        <v>*</v>
      </c>
      <c r="M64" s="36">
        <f>BH64</f>
        <v>990</v>
      </c>
      <c r="O64" t="str">
        <f>IF(M64=BD64,"*"," ")</f>
        <v>*</v>
      </c>
      <c r="P64" s="36">
        <f>BS64</f>
        <v>990</v>
      </c>
      <c r="R64" t="str">
        <f>IF(P64=BO64,"*"," ")</f>
        <v>*</v>
      </c>
      <c r="Z64" s="21" t="str">
        <f>IFERROR(VLOOKUP(A64,'16.09.18.1 Mt Hutt SL'!A:B,2,FALSE)," ")</f>
        <v xml:space="preserve"> </v>
      </c>
      <c r="AA64" s="21" t="str">
        <f>IFERROR(VLOOKUP(A64,'16.09.18 .2 Mt Hutt SL'!A:B,2,FALSE)," ")</f>
        <v xml:space="preserve"> </v>
      </c>
      <c r="AB64" s="21" t="str">
        <f>IFERROR(VLOOKUP(A64,'180923.1 WH SL'!C:K,9,FALSE)," ")</f>
        <v xml:space="preserve"> </v>
      </c>
      <c r="AC64" s="21" t="str">
        <f>IFERROR(VLOOKUP(A64,'180927.1 CA SL '!A:L,12,FALSE)," ")</f>
        <v xml:space="preserve"> </v>
      </c>
      <c r="AD64" s="21" t="str">
        <f>IFERROR(VLOOKUP(A64,'180927.2 CA SL'!A:L,12,FALSE)," ")</f>
        <v xml:space="preserve"> </v>
      </c>
      <c r="AE64" s="21" t="str">
        <f>IFERROR(VLOOKUP(A64,'21.10.18.2   Snowplanet SL'!C:J,8,FALSE)," ")</f>
        <v xml:space="preserve"> </v>
      </c>
      <c r="AF64" t="str">
        <f>IFERROR(VLOOKUP(A64,'21.10.18.4 Snowplanet SL'!C:J,8,FALSE)," ")</f>
        <v xml:space="preserve"> </v>
      </c>
      <c r="AH64" s="25">
        <v>990</v>
      </c>
      <c r="AI64" s="25">
        <v>990</v>
      </c>
      <c r="AJ64" t="str">
        <f>IFERROR((SMALL(T64:AF64,1)+SMALL(T64:AF64,2))/2," ")</f>
        <v xml:space="preserve"> </v>
      </c>
      <c r="AK64" t="str">
        <f>IFERROR(SMALL(T64:AF64,1)+(SMALL(T64:AF64,1)*0.2)," ")</f>
        <v xml:space="preserve"> </v>
      </c>
      <c r="AM64" s="25">
        <f>MIN(AI64,AJ64,AK64)</f>
        <v>990</v>
      </c>
      <c r="AV64" s="21" t="str">
        <f>IFERROR(VLOOKUP(A64,'15.09.18.1 Mt Hutt GS '!A:B,2,FALSE)," ")</f>
        <v xml:space="preserve"> </v>
      </c>
      <c r="AW64" s="21" t="str">
        <f>IFERROR(VLOOKUP(A64,'180922.1 WH GS'!C:K,9,FALSE)," ")</f>
        <v xml:space="preserve"> </v>
      </c>
      <c r="AX64" s="21" t="str">
        <f>IFERROR(VLOOKUP(A64,'180922.2 WH GS 2'!C:K,9,FALSE)," ")</f>
        <v xml:space="preserve"> </v>
      </c>
      <c r="AY64" s="21" t="str">
        <f>IFERROR(VLOOKUP(A64,'180928.1 CA GS'!A:L,12,FALSE)," " )</f>
        <v xml:space="preserve"> </v>
      </c>
      <c r="AZ64" s="21" t="str">
        <f>IFERROR(VLOOKUP(A64,'180928.2 CA GS'!C:I,7,FALSE)," ")</f>
        <v xml:space="preserve"> </v>
      </c>
      <c r="BA64" s="21" t="str">
        <f>IFERROR(VLOOKUP(A64,'180928.3 CA GS'!C:I,7,FALSE)," ")</f>
        <v xml:space="preserve"> </v>
      </c>
      <c r="BC64" s="25">
        <v>990</v>
      </c>
      <c r="BD64" s="25">
        <v>990</v>
      </c>
      <c r="BE64" t="str">
        <f>IFERROR((SMALL(AP64:BA64,1)+SMALL(AP64:BA64,2))/2," ")</f>
        <v xml:space="preserve"> </v>
      </c>
      <c r="BF64" t="str">
        <f>IFERROR(SMALL(AP64:BA64,1)+(SMALL(AP64:BA64,1)*0.2)," ")</f>
        <v xml:space="preserve"> </v>
      </c>
      <c r="BH64" s="25">
        <f>MIN(BD64,BE64,BF64)</f>
        <v>990</v>
      </c>
      <c r="BK64" s="21" t="str">
        <f>IFERROR(VLOOKUP(A64,'14.09.18 Mt Hutt SG'!A:C,2,FALSE)," ")</f>
        <v xml:space="preserve"> </v>
      </c>
      <c r="BL64" s="21" t="str">
        <f>IFERROR(VLOOKUP(A64,'14.09.18.2 Mt Hutt SG'!A:B,2,FALSE)," ")</f>
        <v xml:space="preserve"> </v>
      </c>
      <c r="BN64" s="25">
        <v>990</v>
      </c>
      <c r="BO64" s="25">
        <v>990</v>
      </c>
      <c r="BP64" t="str">
        <f>IFERROR((SMALL(BK64:BL64,1)+SMALL(BK64:BL64,2))/2," ")</f>
        <v xml:space="preserve"> </v>
      </c>
      <c r="BQ64" t="str">
        <f>IFERROR(SMALL(BK64:BL64,1)+(SMALL(BK64:BL64,1)*0.2)," ")</f>
        <v xml:space="preserve"> </v>
      </c>
      <c r="BS64" s="25">
        <f>MIN(BO64,BP64,BQ64)</f>
        <v>990</v>
      </c>
    </row>
    <row r="65" spans="1:71" x14ac:dyDescent="0.25">
      <c r="A65">
        <v>2018080496</v>
      </c>
      <c r="B65" t="s">
        <v>175</v>
      </c>
      <c r="C65" t="s">
        <v>646</v>
      </c>
      <c r="D65" t="s">
        <v>58</v>
      </c>
      <c r="E65" t="s">
        <v>52</v>
      </c>
      <c r="F65">
        <v>2005</v>
      </c>
      <c r="G65" t="str">
        <f>VLOOKUP(F65,'18 Age Cats'!A:B,2,FALSE)</f>
        <v>U14</v>
      </c>
      <c r="J65" s="36">
        <f>AM65</f>
        <v>990</v>
      </c>
      <c r="L65" t="str">
        <f>IF(J65=AI65,"*"," ")</f>
        <v>*</v>
      </c>
      <c r="M65" s="36">
        <f>BH65</f>
        <v>990</v>
      </c>
      <c r="O65" t="str">
        <f>IF(M65=BD65,"*"," ")</f>
        <v>*</v>
      </c>
      <c r="P65" s="36">
        <f>BS65</f>
        <v>990</v>
      </c>
      <c r="R65" t="str">
        <f>IF(P65=BO65,"*"," ")</f>
        <v>*</v>
      </c>
      <c r="T65" s="21" t="str">
        <f>IFERROR(VLOOKUP(A65,'15.07.18.1 Mt Hutt SL'!C:I,7,FALSE)," ")</f>
        <v xml:space="preserve"> </v>
      </c>
      <c r="U65" s="21" t="str">
        <f>IFERROR(VLOOKUP(A65,'15.07.18.2 Mt Hutt SL'!C:I,7,FALSE)," ")</f>
        <v xml:space="preserve"> </v>
      </c>
      <c r="V65" s="21" t="str">
        <f>IFERROR(VLOOKUP(A65,'12.08.18.1 Whaka SL'!A:G,7,FALSE)," ")</f>
        <v xml:space="preserve"> </v>
      </c>
      <c r="W65" s="21" t="str">
        <f>IFERROR(VLOOKUP(A65,'12.08.18.2 Whaka SL'!A:G,7,FALSE)," ")</f>
        <v xml:space="preserve"> </v>
      </c>
      <c r="X65" s="24" t="str">
        <f>IFERROR(VLOOKUP(A65,'20.08.18.1 Coronet SL'!C:K,9,FALSE)," ")</f>
        <v xml:space="preserve"> </v>
      </c>
      <c r="Y65" s="21" t="str">
        <f>IFERROR(VLOOKUP(A65,'20.08.18.2 Coronet SL'!C:K,9,FALSE)," ")</f>
        <v xml:space="preserve"> </v>
      </c>
      <c r="Z65" s="21" t="str">
        <f>IFERROR(VLOOKUP(A65,'16.09.18.1 Mt Hutt SL'!A:B,2,FALSE)," ")</f>
        <v xml:space="preserve"> </v>
      </c>
      <c r="AA65" s="21" t="str">
        <f>IFERROR(VLOOKUP(A65,'16.09.18 .2 Mt Hutt SL'!A:B,2,FALSE)," ")</f>
        <v xml:space="preserve"> </v>
      </c>
      <c r="AB65" s="21" t="str">
        <f>IFERROR(VLOOKUP(A65,'180923.1 WH SL'!C:K,9,FALSE)," ")</f>
        <v xml:space="preserve"> </v>
      </c>
      <c r="AC65" s="21" t="str">
        <f>IFERROR(VLOOKUP(A65,'180927.1 CA SL '!A:L,12,FALSE)," ")</f>
        <v xml:space="preserve"> </v>
      </c>
      <c r="AD65" s="21" t="str">
        <f>IFERROR(VLOOKUP(A65,'180927.2 CA SL'!A:L,12,FALSE)," ")</f>
        <v xml:space="preserve"> </v>
      </c>
      <c r="AE65" s="21" t="str">
        <f>IFERROR(VLOOKUP(A65,'21.10.18.2   Snowplanet SL'!C:J,8,FALSE)," ")</f>
        <v xml:space="preserve"> </v>
      </c>
      <c r="AF65" t="str">
        <f>IFERROR(VLOOKUP(A65,'21.10.18.4 Snowplanet SL'!C:J,8,FALSE)," ")</f>
        <v xml:space="preserve"> </v>
      </c>
      <c r="AH65" s="25">
        <v>990</v>
      </c>
      <c r="AI65" s="25">
        <v>990</v>
      </c>
      <c r="AJ65" t="str">
        <f>IFERROR((SMALL(T65:AF65,1)+SMALL(T65:AF65,2))/2," ")</f>
        <v xml:space="preserve"> </v>
      </c>
      <c r="AK65" t="str">
        <f>IFERROR(SMALL(T65:AF65,1)+(SMALL(T65:AF65,1)*0.2)," ")</f>
        <v xml:space="preserve"> </v>
      </c>
      <c r="AM65" s="25">
        <f>MIN(AI65,AJ65,AK65)</f>
        <v>990</v>
      </c>
      <c r="AP65" s="21" t="str">
        <f>IFERROR(VLOOKUP(A65,'11.08.18.1 Whaka GS'!A:I,9,FALSE)," ")</f>
        <v xml:space="preserve"> </v>
      </c>
      <c r="AQ65" s="21" t="str">
        <f>IFERROR(VLOOKUP(A65,'11.08.18.2 Whaka GS'!A:G,7,FALSE)," ")</f>
        <v xml:space="preserve"> </v>
      </c>
      <c r="AR65" s="21" t="str">
        <f>IFERROR(VLOOKUP(A65,'18.08.18 .1 Coronet GS'!C:K,9,FALSE)," ")</f>
        <v xml:space="preserve"> </v>
      </c>
      <c r="AS65" s="21" t="str">
        <f>IFERROR(VLOOKUP(A65,'18.08.18 .2 Coronet GS'!C:K,9,FALSE)," ")</f>
        <v xml:space="preserve"> </v>
      </c>
      <c r="AT65" s="21" t="str">
        <f>IFERROR(VLOOKUP(A65,'19.08.18 .1 Coronet GS'!C:K,9,FALSE)," ")</f>
        <v xml:space="preserve"> </v>
      </c>
      <c r="AU65" s="21" t="str">
        <f>IFERROR(VLOOKUP(A65,'19.08.18 .2 Coronet GS'!C:K,9,FALSE)," ")</f>
        <v xml:space="preserve"> </v>
      </c>
      <c r="AV65" s="21" t="str">
        <f>IFERROR(VLOOKUP(A65,'15.09.18.1 Mt Hutt GS '!A:B,2,FALSE)," ")</f>
        <v xml:space="preserve"> </v>
      </c>
      <c r="AW65" s="21" t="str">
        <f>IFERROR(VLOOKUP(A65,'180922.1 WH GS'!C:K,9,FALSE)," ")</f>
        <v xml:space="preserve"> </v>
      </c>
      <c r="AX65" s="21" t="str">
        <f>IFERROR(VLOOKUP(A65,'180922.2 WH GS 2'!C:K,9,FALSE)," ")</f>
        <v xml:space="preserve"> </v>
      </c>
      <c r="AY65" s="21" t="str">
        <f>IFERROR(VLOOKUP(A65,'180928.1 CA GS'!A:L,12,FALSE)," " )</f>
        <v xml:space="preserve"> </v>
      </c>
      <c r="AZ65" s="21" t="str">
        <f>IFERROR(VLOOKUP(A65,'180928.2 CA GS'!C:I,7,FALSE)," ")</f>
        <v xml:space="preserve"> </v>
      </c>
      <c r="BA65" s="21" t="str">
        <f>IFERROR(VLOOKUP(A65,'180928.3 CA GS'!C:I,7,FALSE)," ")</f>
        <v xml:space="preserve"> </v>
      </c>
      <c r="BC65" s="25">
        <v>990</v>
      </c>
      <c r="BD65" s="25">
        <v>990</v>
      </c>
      <c r="BE65" t="str">
        <f>IFERROR((SMALL(AP65:BA65,1)+SMALL(AP65:BA65,2))/2," ")</f>
        <v xml:space="preserve"> </v>
      </c>
      <c r="BF65" t="str">
        <f>IFERROR(SMALL(AP65:BA65,1)+(SMALL(AP65:BA65,1)*0.2)," ")</f>
        <v xml:space="preserve"> </v>
      </c>
      <c r="BH65" s="25">
        <f>MIN(BD65,BE65,BF65)</f>
        <v>990</v>
      </c>
      <c r="BK65" s="21" t="str">
        <f>IFERROR(VLOOKUP(A65,'14.09.18 Mt Hutt SG'!A:C,2,FALSE)," ")</f>
        <v xml:space="preserve"> </v>
      </c>
      <c r="BL65" s="21" t="str">
        <f>IFERROR(VLOOKUP(A65,'14.09.18.2 Mt Hutt SG'!A:B,2,FALSE)," ")</f>
        <v xml:space="preserve"> </v>
      </c>
      <c r="BN65" s="25">
        <v>990</v>
      </c>
      <c r="BO65" s="25">
        <v>990</v>
      </c>
      <c r="BP65" t="str">
        <f>IFERROR((SMALL(BK65:BL65,1)+SMALL(BK65:BL65,2))/2," ")</f>
        <v xml:space="preserve"> </v>
      </c>
      <c r="BQ65" t="str">
        <f>IFERROR(SMALL(BK65:BL65,1)+(SMALL(BK65:BL65,1)*0.2)," ")</f>
        <v xml:space="preserve"> </v>
      </c>
      <c r="BS65" s="25">
        <f>MIN(BO65,BP65,BQ65)</f>
        <v>990</v>
      </c>
    </row>
    <row r="66" spans="1:71" x14ac:dyDescent="0.25">
      <c r="A66">
        <v>2018090584</v>
      </c>
      <c r="B66" t="s">
        <v>576</v>
      </c>
      <c r="C66" t="s">
        <v>1315</v>
      </c>
      <c r="D66" t="s">
        <v>58</v>
      </c>
      <c r="E66" t="s">
        <v>52</v>
      </c>
      <c r="F66">
        <v>2005</v>
      </c>
      <c r="G66" t="str">
        <f>VLOOKUP(F66,'18 Age Cats'!A:B,2,FALSE)</f>
        <v>U14</v>
      </c>
      <c r="H66" t="s">
        <v>502</v>
      </c>
      <c r="I66" t="s">
        <v>606</v>
      </c>
      <c r="J66" s="36">
        <f>AM66</f>
        <v>292.16499999999996</v>
      </c>
      <c r="K66">
        <v>61</v>
      </c>
      <c r="L66" t="str">
        <f>IF(J66=AI66,"*"," ")</f>
        <v xml:space="preserve"> </v>
      </c>
      <c r="M66" s="36">
        <f>BH66</f>
        <v>195.32999999999998</v>
      </c>
      <c r="N66">
        <v>48</v>
      </c>
      <c r="O66" t="str">
        <f>IF(M66=BD66,"*"," ")</f>
        <v xml:space="preserve"> </v>
      </c>
      <c r="P66" s="36">
        <f>BS66</f>
        <v>314.755</v>
      </c>
      <c r="Q66">
        <v>33</v>
      </c>
      <c r="R66" t="str">
        <f>IF(P66=BO66,"*"," ")</f>
        <v xml:space="preserve"> </v>
      </c>
      <c r="Z66" s="21">
        <f>IFERROR(VLOOKUP(A66,'16.09.18.1 Mt Hutt SL'!A:B,2,FALSE)," ")</f>
        <v>389.76</v>
      </c>
      <c r="AA66" s="21">
        <f>IFERROR(VLOOKUP(A66,'16.09.18 .2 Mt Hutt SL'!A:B,2,FALSE)," ")</f>
        <v>359.03</v>
      </c>
      <c r="AB66" s="21">
        <f>IFERROR(VLOOKUP(A66,'180923.1 WH SL'!C:K,9,FALSE)," ")</f>
        <v>300.81</v>
      </c>
      <c r="AC66" s="21">
        <f>IFERROR(VLOOKUP(A66,'180927.1 CA SL '!A:L,12,FALSE)," ")</f>
        <v>283.52</v>
      </c>
      <c r="AD66" s="21" t="str">
        <f>IFERROR(VLOOKUP(A66,'180927.2 CA SL'!A:L,12,FALSE)," ")</f>
        <v xml:space="preserve"> </v>
      </c>
      <c r="AE66" s="21" t="str">
        <f>IFERROR(VLOOKUP(A66,'21.10.18.2   Snowplanet SL'!C:J,8,FALSE)," ")</f>
        <v xml:space="preserve"> </v>
      </c>
      <c r="AF66" t="str">
        <f>IFERROR(VLOOKUP(A66,'21.10.18.4 Snowplanet SL'!C:J,8,FALSE)," ")</f>
        <v xml:space="preserve"> </v>
      </c>
      <c r="AH66" s="25">
        <v>990</v>
      </c>
      <c r="AI66" s="25">
        <v>990</v>
      </c>
      <c r="AJ66">
        <f>IFERROR((SMALL(T66:AF66,1)+SMALL(T66:AF66,2))/2," ")</f>
        <v>292.16499999999996</v>
      </c>
      <c r="AK66">
        <f>IFERROR(SMALL(T66:AF66,1)+(SMALL(T66:AF66,1)*0.2)," ")</f>
        <v>340.22399999999999</v>
      </c>
      <c r="AM66" s="25">
        <f>MIN(AI66,AJ66,AK66)</f>
        <v>292.16499999999996</v>
      </c>
      <c r="AV66" s="21">
        <f>IFERROR(VLOOKUP(A66,'15.09.18.1 Mt Hutt GS '!A:B,2,FALSE)," ")</f>
        <v>316.83</v>
      </c>
      <c r="AW66" s="21">
        <f>IFERROR(VLOOKUP(A66,'180922.1 WH GS'!C:K,9,FALSE)," ")</f>
        <v>237.87</v>
      </c>
      <c r="AX66" s="21">
        <f>IFERROR(VLOOKUP(A66,'180922.2 WH GS 2'!C:K,9,FALSE)," ")</f>
        <v>218.18</v>
      </c>
      <c r="AY66" s="21">
        <f>IFERROR(VLOOKUP(A66,'180928.1 CA GS'!A:L,12,FALSE)," " )</f>
        <v>193.7</v>
      </c>
      <c r="AZ66" s="21">
        <f>IFERROR(VLOOKUP(A66,'180928.2 CA GS'!C:I,7,FALSE)," ")</f>
        <v>196.96</v>
      </c>
      <c r="BA66" s="21">
        <f>IFERROR(VLOOKUP(A66,'180928.3 CA GS'!C:I,7,FALSE)," ")</f>
        <v>206.61</v>
      </c>
      <c r="BC66" s="25">
        <v>990</v>
      </c>
      <c r="BD66" s="25">
        <v>990</v>
      </c>
      <c r="BE66">
        <f>IFERROR((SMALL(AP66:BA66,1)+SMALL(AP66:BA66,2))/2," ")</f>
        <v>195.32999999999998</v>
      </c>
      <c r="BF66">
        <f>IFERROR(SMALL(AP66:BA66,1)+(SMALL(AP66:BA66,1)*0.2)," ")</f>
        <v>232.44</v>
      </c>
      <c r="BH66" s="25">
        <f>MIN(BD66,BE66,BF66)</f>
        <v>195.32999999999998</v>
      </c>
      <c r="BK66" s="21">
        <f>IFERROR(VLOOKUP(A66,'14.09.18 Mt Hutt SG'!A:C,2,FALSE)," ")</f>
        <v>321.41000000000003</v>
      </c>
      <c r="BL66" s="21">
        <f>IFERROR(VLOOKUP(A66,'14.09.18.2 Mt Hutt SG'!A:B,2,FALSE)," ")</f>
        <v>308.10000000000002</v>
      </c>
      <c r="BN66" s="25">
        <v>990</v>
      </c>
      <c r="BO66" s="25">
        <v>990</v>
      </c>
      <c r="BP66">
        <f>IFERROR((SMALL(BK66:BL66,1)+SMALL(BK66:BL66,2))/2," ")</f>
        <v>314.755</v>
      </c>
      <c r="BQ66">
        <f>IFERROR(SMALL(BK66:BL66,1)+(SMALL(BK66:BL66,1)*0.2)," ")</f>
        <v>369.72</v>
      </c>
      <c r="BS66" s="25">
        <f>MIN(BO66,BP66,BQ66)</f>
        <v>314.755</v>
      </c>
    </row>
    <row r="67" spans="1:71" x14ac:dyDescent="0.25">
      <c r="A67">
        <v>2017090130</v>
      </c>
      <c r="B67" t="s">
        <v>532</v>
      </c>
      <c r="C67" t="s">
        <v>533</v>
      </c>
      <c r="D67" t="s">
        <v>58</v>
      </c>
      <c r="E67" t="s">
        <v>57</v>
      </c>
      <c r="F67">
        <v>2005</v>
      </c>
      <c r="G67" t="str">
        <f>VLOOKUP(F67,'18 Age Cats'!A:B,2,FALSE)</f>
        <v>U14</v>
      </c>
      <c r="I67" t="s">
        <v>513</v>
      </c>
      <c r="J67" s="36">
        <f>AM67</f>
        <v>307.7</v>
      </c>
      <c r="K67">
        <v>57</v>
      </c>
      <c r="L67" t="str">
        <f>IF(J67=AI67,"*"," ")</f>
        <v xml:space="preserve"> </v>
      </c>
      <c r="M67" s="36">
        <f>BH67</f>
        <v>227.85000000000002</v>
      </c>
      <c r="N67">
        <v>49</v>
      </c>
      <c r="O67" t="str">
        <f>IF(M67=BD67,"*"," ")</f>
        <v xml:space="preserve"> </v>
      </c>
      <c r="P67" s="36">
        <f>BS67</f>
        <v>290.625</v>
      </c>
      <c r="Q67">
        <v>35</v>
      </c>
      <c r="R67" t="str">
        <f>IF(P67=BO67,"*"," ")</f>
        <v xml:space="preserve"> </v>
      </c>
      <c r="T67" s="21" t="str">
        <f>IFERROR(VLOOKUP(A67,'15.07.18.1 Mt Hutt SL'!C:I,7,FALSE)," ")</f>
        <v xml:space="preserve"> </v>
      </c>
      <c r="U67" s="21" t="str">
        <f>IFERROR(VLOOKUP(A67,'15.07.18.2 Mt Hutt SL'!C:I,7,FALSE)," ")</f>
        <v xml:space="preserve"> </v>
      </c>
      <c r="V67" s="21">
        <f>IFERROR(VLOOKUP(A67,'12.08.18.1 Whaka SL'!A:G,7,FALSE)," ")</f>
        <v>337.83</v>
      </c>
      <c r="W67" s="21">
        <f>IFERROR(VLOOKUP(A67,'12.08.18.2 Whaka SL'!A:G,7,FALSE)," ")</f>
        <v>308.33999999999997</v>
      </c>
      <c r="X67" s="24" t="str">
        <f>IFERROR(VLOOKUP(A67,'20.08.18.1 Coronet SL'!C:K,9,FALSE)," ")</f>
        <v xml:space="preserve"> </v>
      </c>
      <c r="Y67" s="21" t="str">
        <f>IFERROR(VLOOKUP(A67,'20.08.18.2 Coronet SL'!C:K,9,FALSE)," ")</f>
        <v xml:space="preserve"> </v>
      </c>
      <c r="Z67" s="21">
        <f>IFERROR(VLOOKUP(A67,'16.09.18.1 Mt Hutt SL'!A:B,2,FALSE)," ")</f>
        <v>411.93</v>
      </c>
      <c r="AA67" s="21">
        <f>IFERROR(VLOOKUP(A67,'16.09.18 .2 Mt Hutt SL'!A:B,2,FALSE)," ")</f>
        <v>366.25</v>
      </c>
      <c r="AB67" s="21">
        <f>IFERROR(VLOOKUP(A67,'180923.1 WH SL'!C:K,9,FALSE)," ")</f>
        <v>325.85000000000002</v>
      </c>
      <c r="AC67" s="21" t="str">
        <f>IFERROR(VLOOKUP(A67,'180927.1 CA SL '!A:L,12,FALSE)," ")</f>
        <v xml:space="preserve"> </v>
      </c>
      <c r="AD67" s="21">
        <f>IFERROR(VLOOKUP(A67,'180927.2 CA SL'!A:L,12,FALSE)," ")</f>
        <v>307.06</v>
      </c>
      <c r="AE67" s="21" t="str">
        <f>IFERROR(VLOOKUP(A67,'21.10.18.2   Snowplanet SL'!C:J,8,FALSE)," ")</f>
        <v xml:space="preserve"> </v>
      </c>
      <c r="AF67" t="str">
        <f>IFERROR(VLOOKUP(A67,'21.10.18.4 Snowplanet SL'!C:J,8,FALSE)," ")</f>
        <v xml:space="preserve"> </v>
      </c>
      <c r="AH67" s="25">
        <v>990</v>
      </c>
      <c r="AI67" s="25">
        <v>990</v>
      </c>
      <c r="AJ67">
        <f>IFERROR((SMALL(T67:AF67,1)+SMALL(T67:AF67,2))/2," ")</f>
        <v>307.7</v>
      </c>
      <c r="AK67">
        <f>IFERROR(SMALL(T67:AF67,1)+(SMALL(T67:AF67,1)*0.2)," ")</f>
        <v>368.47199999999998</v>
      </c>
      <c r="AM67" s="25">
        <f>MIN(AI67,AJ67,AK67)</f>
        <v>307.7</v>
      </c>
      <c r="AP67" s="21">
        <f>IFERROR(VLOOKUP(A67,'11.08.18.1 Whaka GS'!A:I,9,FALSE)," ")</f>
        <v>274.36</v>
      </c>
      <c r="AQ67" s="21">
        <f>IFERROR(VLOOKUP(A67,'11.08.18.2 Whaka GS'!A:G,7,FALSE)," ")</f>
        <v>387.04</v>
      </c>
      <c r="AR67" s="21" t="str">
        <f>IFERROR(VLOOKUP(A67,'18.08.18 .1 Coronet GS'!C:K,9,FALSE)," ")</f>
        <v xml:space="preserve"> </v>
      </c>
      <c r="AS67" s="21" t="str">
        <f>IFERROR(VLOOKUP(A67,'18.08.18 .2 Coronet GS'!C:K,9,FALSE)," ")</f>
        <v xml:space="preserve"> </v>
      </c>
      <c r="AT67" s="21" t="str">
        <f>IFERROR(VLOOKUP(A67,'19.08.18 .1 Coronet GS'!C:K,9,FALSE)," ")</f>
        <v xml:space="preserve"> </v>
      </c>
      <c r="AU67" s="21" t="str">
        <f>IFERROR(VLOOKUP(A67,'19.08.18 .2 Coronet GS'!C:K,9,FALSE)," ")</f>
        <v xml:space="preserve"> </v>
      </c>
      <c r="AV67" s="21">
        <f>IFERROR(VLOOKUP(A67,'15.09.18.1 Mt Hutt GS '!A:B,2,FALSE)," ")</f>
        <v>299.97000000000003</v>
      </c>
      <c r="AW67" s="21">
        <f>IFERROR(VLOOKUP(A67,'180922.1 WH GS'!C:K,9,FALSE)," ")</f>
        <v>334.17</v>
      </c>
      <c r="AX67" s="21">
        <f>IFERROR(VLOOKUP(A67,'180922.2 WH GS 2'!C:K,9,FALSE)," ")</f>
        <v>230.02</v>
      </c>
      <c r="AY67" s="21">
        <f>IFERROR(VLOOKUP(A67,'180928.1 CA GS'!A:L,12,FALSE)," " )</f>
        <v>243.32</v>
      </c>
      <c r="AZ67" s="21">
        <f>IFERROR(VLOOKUP(A67,'180928.2 CA GS'!C:I,7,FALSE)," ")</f>
        <v>225.68</v>
      </c>
      <c r="BA67" s="21">
        <f>IFERROR(VLOOKUP(A67,'180928.3 CA GS'!C:I,7,FALSE)," ")</f>
        <v>258.94</v>
      </c>
      <c r="BC67" s="25">
        <v>990</v>
      </c>
      <c r="BD67" s="25">
        <v>990</v>
      </c>
      <c r="BE67">
        <f>IFERROR((SMALL(AP67:BA67,1)+SMALL(AP67:BA67,2))/2," ")</f>
        <v>227.85000000000002</v>
      </c>
      <c r="BF67">
        <f>IFERROR(SMALL(AP67:BA67,1)+(SMALL(AP67:BA67,1)*0.2)," ")</f>
        <v>270.81600000000003</v>
      </c>
      <c r="BH67" s="25">
        <f>MIN(BD67,BE67,BF67)</f>
        <v>227.85000000000002</v>
      </c>
      <c r="BK67" s="21">
        <f>IFERROR(VLOOKUP(A67,'14.09.18 Mt Hutt SG'!A:C,2,FALSE)," ")</f>
        <v>290.72000000000003</v>
      </c>
      <c r="BL67" s="21">
        <f>IFERROR(VLOOKUP(A67,'14.09.18.2 Mt Hutt SG'!A:B,2,FALSE)," ")</f>
        <v>290.52999999999997</v>
      </c>
      <c r="BN67" s="25">
        <v>990</v>
      </c>
      <c r="BO67" s="25">
        <v>990</v>
      </c>
      <c r="BP67">
        <f>IFERROR((SMALL(BK67:BL67,1)+SMALL(BK67:BL67,2))/2," ")</f>
        <v>290.625</v>
      </c>
      <c r="BQ67">
        <f>IFERROR(SMALL(BK67:BL67,1)+(SMALL(BK67:BL67,1)*0.2)," ")</f>
        <v>348.63599999999997</v>
      </c>
      <c r="BS67" s="25">
        <f>MIN(BO67,BP67,BQ67)</f>
        <v>290.625</v>
      </c>
    </row>
    <row r="68" spans="1:71" x14ac:dyDescent="0.25">
      <c r="A68">
        <v>2016073041</v>
      </c>
      <c r="B68" t="s">
        <v>190</v>
      </c>
      <c r="C68" t="s">
        <v>191</v>
      </c>
      <c r="D68" t="s">
        <v>58</v>
      </c>
      <c r="E68" t="s">
        <v>57</v>
      </c>
      <c r="F68">
        <v>2005</v>
      </c>
      <c r="G68" t="str">
        <f>VLOOKUP(F68,'18 Age Cats'!A:B,2,FALSE)</f>
        <v>U14</v>
      </c>
      <c r="H68" t="s">
        <v>615</v>
      </c>
      <c r="I68" t="s">
        <v>616</v>
      </c>
      <c r="J68" s="36">
        <f>AM68</f>
        <v>990</v>
      </c>
      <c r="L68" t="str">
        <f>IF(J68=AI68,"*"," ")</f>
        <v>*</v>
      </c>
      <c r="M68" s="36">
        <f>BH68</f>
        <v>990</v>
      </c>
      <c r="O68" t="str">
        <f>IF(M68=BD68,"*"," ")</f>
        <v>*</v>
      </c>
      <c r="P68" s="36">
        <f>BS68</f>
        <v>990</v>
      </c>
      <c r="R68" t="str">
        <f>IF(P68=BO68,"*"," ")</f>
        <v>*</v>
      </c>
      <c r="T68" s="21" t="str">
        <f>IFERROR(VLOOKUP(A68,'15.07.18.1 Mt Hutt SL'!C:I,7,FALSE)," ")</f>
        <v xml:space="preserve"> </v>
      </c>
      <c r="U68" s="21" t="str">
        <f>IFERROR(VLOOKUP(A68,'15.07.18.2 Mt Hutt SL'!C:I,7,FALSE)," ")</f>
        <v xml:space="preserve"> </v>
      </c>
      <c r="V68" s="21" t="str">
        <f>IFERROR(VLOOKUP(A68,'12.08.18.1 Whaka SL'!A:G,7,FALSE)," ")</f>
        <v xml:space="preserve"> </v>
      </c>
      <c r="W68" s="21" t="str">
        <f>IFERROR(VLOOKUP(A68,'12.08.18.2 Whaka SL'!A:G,7,FALSE)," ")</f>
        <v xml:space="preserve"> </v>
      </c>
      <c r="X68" s="24" t="str">
        <f>IFERROR(VLOOKUP(A68,'20.08.18.1 Coronet SL'!C:K,9,FALSE)," ")</f>
        <v xml:space="preserve"> </v>
      </c>
      <c r="Y68" s="21" t="str">
        <f>IFERROR(VLOOKUP(A68,'20.08.18.2 Coronet SL'!C:K,9,FALSE)," ")</f>
        <v xml:space="preserve"> </v>
      </c>
      <c r="Z68" s="21" t="str">
        <f>IFERROR(VLOOKUP(A68,'16.09.18.1 Mt Hutt SL'!A:B,2,FALSE)," ")</f>
        <v xml:space="preserve"> </v>
      </c>
      <c r="AA68" s="21" t="str">
        <f>IFERROR(VLOOKUP(A68,'16.09.18 .2 Mt Hutt SL'!A:B,2,FALSE)," ")</f>
        <v xml:space="preserve"> </v>
      </c>
      <c r="AB68" s="21" t="str">
        <f>IFERROR(VLOOKUP(A68,'180923.1 WH SL'!C:K,9,FALSE)," ")</f>
        <v xml:space="preserve"> </v>
      </c>
      <c r="AC68" s="21" t="str">
        <f>IFERROR(VLOOKUP(A68,'180927.1 CA SL '!A:L,12,FALSE)," ")</f>
        <v xml:space="preserve"> </v>
      </c>
      <c r="AD68" s="21" t="str">
        <f>IFERROR(VLOOKUP(A68,'180927.2 CA SL'!A:L,12,FALSE)," ")</f>
        <v xml:space="preserve"> </v>
      </c>
      <c r="AE68" s="21" t="str">
        <f>IFERROR(VLOOKUP(A68,'21.10.18.2   Snowplanet SL'!C:J,8,FALSE)," ")</f>
        <v xml:space="preserve"> </v>
      </c>
      <c r="AF68" t="str">
        <f>IFERROR(VLOOKUP(A68,'21.10.18.4 Snowplanet SL'!C:J,8,FALSE)," ")</f>
        <v xml:space="preserve"> </v>
      </c>
      <c r="AH68" s="25">
        <f>IFERROR(VLOOKUP(A68,'18.0 Base List'!A:G,5,FALSE),"990.00")</f>
        <v>990</v>
      </c>
      <c r="AI68" s="25">
        <v>990</v>
      </c>
      <c r="AJ68" t="str">
        <f>IFERROR((SMALL(T68:AF68,1)+SMALL(T68:AF68,2))/2," ")</f>
        <v xml:space="preserve"> </v>
      </c>
      <c r="AK68" t="str">
        <f>IFERROR(SMALL(T68:AF68,1)+(SMALL(T68:AF68,1)*0.2)," ")</f>
        <v xml:space="preserve"> </v>
      </c>
      <c r="AM68" s="25">
        <f>MIN(AI68,AJ68,AK68)</f>
        <v>990</v>
      </c>
      <c r="AP68" s="21" t="str">
        <f>IFERROR(VLOOKUP(A68,'11.08.18.1 Whaka GS'!A:I,9,FALSE)," ")</f>
        <v xml:space="preserve"> </v>
      </c>
      <c r="AQ68" s="21" t="str">
        <f>IFERROR(VLOOKUP(A68,'11.08.18.2 Whaka GS'!A:G,7,FALSE)," ")</f>
        <v xml:space="preserve"> </v>
      </c>
      <c r="AR68" s="21" t="str">
        <f>IFERROR(VLOOKUP(A68,'18.08.18 .1 Coronet GS'!C:K,9,FALSE)," ")</f>
        <v xml:space="preserve"> </v>
      </c>
      <c r="AS68" s="21" t="str">
        <f>IFERROR(VLOOKUP(A68,'18.08.18 .2 Coronet GS'!C:K,9,FALSE)," ")</f>
        <v xml:space="preserve"> </v>
      </c>
      <c r="AT68" s="21" t="str">
        <f>IFERROR(VLOOKUP(A68,'19.08.18 .1 Coronet GS'!C:K,9,FALSE)," ")</f>
        <v xml:space="preserve"> </v>
      </c>
      <c r="AU68" s="21" t="str">
        <f>IFERROR(VLOOKUP(A68,'19.08.18 .2 Coronet GS'!C:K,9,FALSE)," ")</f>
        <v xml:space="preserve"> </v>
      </c>
      <c r="AV68" s="21" t="str">
        <f>IFERROR(VLOOKUP(A68,'15.09.18.1 Mt Hutt GS '!A:B,2,FALSE)," ")</f>
        <v xml:space="preserve"> </v>
      </c>
      <c r="AW68" s="21" t="str">
        <f>IFERROR(VLOOKUP(A68,'180922.1 WH GS'!C:K,9,FALSE)," ")</f>
        <v xml:space="preserve"> </v>
      </c>
      <c r="AX68" s="21" t="str">
        <f>IFERROR(VLOOKUP(A68,'180922.2 WH GS 2'!C:K,9,FALSE)," ")</f>
        <v xml:space="preserve"> </v>
      </c>
      <c r="AY68" s="21" t="str">
        <f>IFERROR(VLOOKUP(A68,'180928.1 CA GS'!A:L,12,FALSE)," " )</f>
        <v xml:space="preserve"> </v>
      </c>
      <c r="AZ68" s="21" t="str">
        <f>IFERROR(VLOOKUP(A68,'180928.2 CA GS'!C:I,7,FALSE)," ")</f>
        <v xml:space="preserve"> </v>
      </c>
      <c r="BA68" s="21" t="str">
        <f>IFERROR(VLOOKUP(A68,'180928.3 CA GS'!C:I,7,FALSE)," ")</f>
        <v xml:space="preserve"> </v>
      </c>
      <c r="BC68" s="25">
        <v>990</v>
      </c>
      <c r="BD68" s="25">
        <v>990</v>
      </c>
      <c r="BE68" t="str">
        <f>IFERROR((SMALL(AP68:BA68,1)+SMALL(AP68:BA68,2))/2," ")</f>
        <v xml:space="preserve"> </v>
      </c>
      <c r="BF68" t="str">
        <f>IFERROR(SMALL(AP68:BA68,1)+(SMALL(AP68:BA68,1)*0.2)," ")</f>
        <v xml:space="preserve"> </v>
      </c>
      <c r="BH68" s="25">
        <f>MIN(BD68,BE68,BF68)</f>
        <v>990</v>
      </c>
      <c r="BK68" s="21" t="str">
        <f>IFERROR(VLOOKUP(A68,'14.09.18 Mt Hutt SG'!A:C,2,FALSE)," ")</f>
        <v xml:space="preserve"> </v>
      </c>
      <c r="BL68" s="21" t="str">
        <f>IFERROR(VLOOKUP(A68,'14.09.18.2 Mt Hutt SG'!A:B,2,FALSE)," ")</f>
        <v xml:space="preserve"> </v>
      </c>
      <c r="BN68" s="25">
        <v>990</v>
      </c>
      <c r="BO68" s="25">
        <v>990</v>
      </c>
      <c r="BP68" t="str">
        <f>IFERROR((SMALL(BK68:BL68,1)+SMALL(BK68:BL68,2))/2," ")</f>
        <v xml:space="preserve"> </v>
      </c>
      <c r="BQ68" t="str">
        <f>IFERROR(SMALL(BK68:BL68,1)+(SMALL(BK68:BL68,1)*0.2)," ")</f>
        <v xml:space="preserve"> </v>
      </c>
      <c r="BS68" s="25">
        <f>MIN(BO68,BP68,BQ68)</f>
        <v>990</v>
      </c>
    </row>
    <row r="69" spans="1:71" x14ac:dyDescent="0.25">
      <c r="A69">
        <v>2014061806</v>
      </c>
      <c r="B69" t="s">
        <v>123</v>
      </c>
      <c r="C69" t="s">
        <v>124</v>
      </c>
      <c r="E69" t="s">
        <v>52</v>
      </c>
      <c r="F69">
        <v>2005</v>
      </c>
      <c r="G69" t="str">
        <f>VLOOKUP(F69,'18 Age Cats'!A:B,2,FALSE)</f>
        <v>U14</v>
      </c>
      <c r="H69" t="s">
        <v>598</v>
      </c>
      <c r="I69" t="s">
        <v>606</v>
      </c>
      <c r="J69" s="36">
        <f>AM69</f>
        <v>152.39499999999998</v>
      </c>
      <c r="K69">
        <v>28</v>
      </c>
      <c r="L69" t="str">
        <f>IF(J69=AI69,"*"," ")</f>
        <v xml:space="preserve"> </v>
      </c>
      <c r="M69" s="36">
        <f>BH69</f>
        <v>248.79000000000002</v>
      </c>
      <c r="N69">
        <v>63</v>
      </c>
      <c r="O69" t="str">
        <f>IF(M69=BD69,"*"," ")</f>
        <v xml:space="preserve"> </v>
      </c>
      <c r="P69" s="36">
        <f>BS69</f>
        <v>990</v>
      </c>
      <c r="R69" t="str">
        <f>IF(P69=BO69,"*"," ")</f>
        <v>*</v>
      </c>
      <c r="T69" s="21" t="str">
        <f>IFERROR(VLOOKUP(A69,'15.07.18.1 Mt Hutt SL'!C:I,7,FALSE)," ")</f>
        <v xml:space="preserve"> </v>
      </c>
      <c r="U69" s="21" t="str">
        <f>IFERROR(VLOOKUP(A69,'15.07.18.2 Mt Hutt SL'!C:I,7,FALSE)," ")</f>
        <v xml:space="preserve"> </v>
      </c>
      <c r="V69" s="21">
        <f>IFERROR(VLOOKUP(A69,'12.08.18.1 Whaka SL'!A:G,7,FALSE)," ")</f>
        <v>198.45</v>
      </c>
      <c r="W69" s="21">
        <f>IFERROR(VLOOKUP(A69,'12.08.18.2 Whaka SL'!A:G,7,FALSE)," ")</f>
        <v>184.42</v>
      </c>
      <c r="X69" s="24" t="str">
        <f>IFERROR(VLOOKUP(A69,'20.08.18.1 Coronet SL'!C:K,9,FALSE)," ")</f>
        <v xml:space="preserve"> </v>
      </c>
      <c r="Y69" s="21" t="str">
        <f>IFERROR(VLOOKUP(A69,'20.08.18.2 Coronet SL'!C:K,9,FALSE)," ")</f>
        <v xml:space="preserve"> </v>
      </c>
      <c r="Z69" s="21" t="str">
        <f>IFERROR(VLOOKUP(A69,'16.09.18.1 Mt Hutt SL'!A:B,2,FALSE)," ")</f>
        <v xml:space="preserve"> </v>
      </c>
      <c r="AA69" s="21" t="str">
        <f>IFERROR(VLOOKUP(A69,'16.09.18 .2 Mt Hutt SL'!A:B,2,FALSE)," ")</f>
        <v xml:space="preserve"> </v>
      </c>
      <c r="AB69" s="21">
        <f>IFERROR(VLOOKUP(A69,'180923.1 WH SL'!C:K,9,FALSE)," ")</f>
        <v>255.21</v>
      </c>
      <c r="AC69" s="21" t="str">
        <f>IFERROR(VLOOKUP(A69,'180927.1 CA SL '!A:L,12,FALSE)," ")</f>
        <v xml:space="preserve"> </v>
      </c>
      <c r="AD69" s="21" t="str">
        <f>IFERROR(VLOOKUP(A69,'180927.2 CA SL'!A:L,12,FALSE)," ")</f>
        <v xml:space="preserve"> </v>
      </c>
      <c r="AE69" s="21">
        <f>IFERROR(VLOOKUP(A69,'21.10.18.2   Snowplanet SL'!C:J,8,FALSE)," ")</f>
        <v>149.22999999999999</v>
      </c>
      <c r="AF69">
        <f>IFERROR(VLOOKUP(A69,'21.10.18.4 Snowplanet SL'!C:J,8,FALSE)," ")</f>
        <v>155.56</v>
      </c>
      <c r="AH69" s="25">
        <f>IFERROR(VLOOKUP(A69,'18.0 Base List'!A:G,5,FALSE),"990.00")</f>
        <v>173.19</v>
      </c>
      <c r="AI69" s="25">
        <f>AH69+(AH69*0.5)</f>
        <v>259.78499999999997</v>
      </c>
      <c r="AJ69">
        <f>IFERROR((SMALL(T69:AF69,1)+SMALL(T69:AF69,2))/2," ")</f>
        <v>152.39499999999998</v>
      </c>
      <c r="AK69">
        <f>IFERROR(SMALL(T69:AF69,1)+(SMALL(T69:AF69,1)*0.2)," ")</f>
        <v>179.07599999999999</v>
      </c>
      <c r="AM69" s="25">
        <f>MIN(AI69,AJ69,AK69)</f>
        <v>152.39499999999998</v>
      </c>
      <c r="AP69" s="21">
        <f>IFERROR(VLOOKUP(A69,'11.08.18.1 Whaka GS'!A:I,9,FALSE)," ")</f>
        <v>286.95999999999998</v>
      </c>
      <c r="AQ69" s="21">
        <f>IFERROR(VLOOKUP(A69,'11.08.18.2 Whaka GS'!A:G,7,FALSE)," ")</f>
        <v>301.58</v>
      </c>
      <c r="AR69" s="21" t="str">
        <f>IFERROR(VLOOKUP(A69,'18.08.18 .1 Coronet GS'!C:K,9,FALSE)," ")</f>
        <v xml:space="preserve"> </v>
      </c>
      <c r="AS69" s="21" t="str">
        <f>IFERROR(VLOOKUP(A69,'18.08.18 .2 Coronet GS'!C:K,9,FALSE)," ")</f>
        <v xml:space="preserve"> </v>
      </c>
      <c r="AT69" s="21" t="str">
        <f>IFERROR(VLOOKUP(A69,'19.08.18 .1 Coronet GS'!C:K,9,FALSE)," ")</f>
        <v xml:space="preserve"> </v>
      </c>
      <c r="AU69" s="21" t="str">
        <f>IFERROR(VLOOKUP(A69,'19.08.18 .2 Coronet GS'!C:K,9,FALSE)," ")</f>
        <v xml:space="preserve"> </v>
      </c>
      <c r="AV69" s="21" t="str">
        <f>IFERROR(VLOOKUP(A69,'15.09.18.1 Mt Hutt GS '!A:B,2,FALSE)," ")</f>
        <v xml:space="preserve"> </v>
      </c>
      <c r="AW69" s="21">
        <f>IFERROR(VLOOKUP(A69,'180922.1 WH GS'!C:K,9,FALSE)," ")</f>
        <v>269.81</v>
      </c>
      <c r="AX69" s="21">
        <f>IFERROR(VLOOKUP(A69,'180922.2 WH GS 2'!C:K,9,FALSE)," ")</f>
        <v>227.77</v>
      </c>
      <c r="AY69" s="21" t="str">
        <f>IFERROR(VLOOKUP(A69,'180928.1 CA GS'!A:L,12,FALSE)," " )</f>
        <v xml:space="preserve"> </v>
      </c>
      <c r="AZ69" s="21" t="str">
        <f>IFERROR(VLOOKUP(A69,'180928.2 CA GS'!C:I,7,FALSE)," ")</f>
        <v xml:space="preserve"> </v>
      </c>
      <c r="BA69" s="21" t="str">
        <f>IFERROR(VLOOKUP(A69,'180928.3 CA GS'!C:I,7,FALSE)," ")</f>
        <v xml:space="preserve"> </v>
      </c>
      <c r="BC69" s="25">
        <v>990</v>
      </c>
      <c r="BD69" s="25">
        <v>990</v>
      </c>
      <c r="BE69">
        <f>IFERROR((SMALL(AP69:BA69,1)+SMALL(AP69:BA69,2))/2," ")</f>
        <v>248.79000000000002</v>
      </c>
      <c r="BF69">
        <f>IFERROR(SMALL(AP69:BA69,1)+(SMALL(AP69:BA69,1)*0.2)," ")</f>
        <v>273.32400000000001</v>
      </c>
      <c r="BH69" s="25">
        <f>MIN(BD69,BE69,BF69)</f>
        <v>248.79000000000002</v>
      </c>
      <c r="BK69" s="21" t="str">
        <f>IFERROR(VLOOKUP(A69,'14.09.18 Mt Hutt SG'!A:C,2,FALSE)," ")</f>
        <v xml:space="preserve"> </v>
      </c>
      <c r="BL69" s="21" t="str">
        <f>IFERROR(VLOOKUP(A69,'14.09.18.2 Mt Hutt SG'!A:B,2,FALSE)," ")</f>
        <v xml:space="preserve"> </v>
      </c>
      <c r="BN69" s="25">
        <v>990</v>
      </c>
      <c r="BO69" s="25">
        <v>990</v>
      </c>
      <c r="BP69" t="str">
        <f>IFERROR((SMALL(BK69:BL69,1)+SMALL(BK69:BL69,2))/2," ")</f>
        <v xml:space="preserve"> </v>
      </c>
      <c r="BQ69" t="str">
        <f>IFERROR(SMALL(BK69:BL69,1)+(SMALL(BK69:BL69,1)*0.2)," ")</f>
        <v xml:space="preserve"> </v>
      </c>
      <c r="BS69" s="25">
        <f>MIN(BO69,BP69,BQ69)</f>
        <v>990</v>
      </c>
    </row>
    <row r="70" spans="1:71" x14ac:dyDescent="0.25">
      <c r="A70">
        <v>2014102669</v>
      </c>
      <c r="B70" t="s">
        <v>534</v>
      </c>
      <c r="C70" t="s">
        <v>535</v>
      </c>
      <c r="D70" t="s">
        <v>58</v>
      </c>
      <c r="E70" t="s">
        <v>57</v>
      </c>
      <c r="F70">
        <v>2006</v>
      </c>
      <c r="G70" t="str">
        <f>VLOOKUP(F70,'18 Age Cats'!A:B,2,FALSE)</f>
        <v>U14</v>
      </c>
      <c r="H70" t="s">
        <v>598</v>
      </c>
      <c r="I70" t="s">
        <v>598</v>
      </c>
      <c r="J70" s="36">
        <f>AM70</f>
        <v>149.495</v>
      </c>
      <c r="K70">
        <v>24</v>
      </c>
      <c r="L70" t="str">
        <f>IF(J70=AI70,"*"," ")</f>
        <v xml:space="preserve"> </v>
      </c>
      <c r="M70" s="36">
        <f>BH70</f>
        <v>176.625</v>
      </c>
      <c r="N70">
        <v>32</v>
      </c>
      <c r="O70" t="str">
        <f>IF(M70=BD70,"*"," ")</f>
        <v xml:space="preserve"> </v>
      </c>
      <c r="P70" s="36">
        <f>BS70</f>
        <v>296.49600000000004</v>
      </c>
      <c r="Q70">
        <v>36</v>
      </c>
      <c r="R70" t="str">
        <f>IF(P70=BO70,"*"," ")</f>
        <v xml:space="preserve"> </v>
      </c>
      <c r="T70" s="21" t="str">
        <f>IFERROR(VLOOKUP(A70,'15.07.18.1 Mt Hutt SL'!C:I,7,FALSE)," ")</f>
        <v xml:space="preserve"> </v>
      </c>
      <c r="U70" s="21">
        <f>IFERROR(VLOOKUP(A70,'15.07.18.2 Mt Hutt SL'!C:I,7,FALSE)," ")</f>
        <v>155.11000000000001</v>
      </c>
      <c r="V70" s="21" t="str">
        <f>IFERROR(VLOOKUP(A70,'12.08.18.1 Whaka SL'!A:G,7,FALSE)," ")</f>
        <v xml:space="preserve"> </v>
      </c>
      <c r="W70" s="21">
        <f>IFERROR(VLOOKUP(A70,'12.08.18.2 Whaka SL'!A:G,7,FALSE)," ")</f>
        <v>172.4</v>
      </c>
      <c r="X70" s="24" t="str">
        <f>IFERROR(VLOOKUP(A70,'20.08.18.1 Coronet SL'!C:K,9,FALSE)," ")</f>
        <v xml:space="preserve"> </v>
      </c>
      <c r="Y70" s="21" t="str">
        <f>IFERROR(VLOOKUP(A70,'20.08.18.2 Coronet SL'!C:K,9,FALSE)," ")</f>
        <v xml:space="preserve"> </v>
      </c>
      <c r="Z70" s="21" t="str">
        <f>IFERROR(VLOOKUP(A70,'16.09.18.1 Mt Hutt SL'!A:B,2,FALSE)," ")</f>
        <v xml:space="preserve"> </v>
      </c>
      <c r="AA70" s="21">
        <f>IFERROR(VLOOKUP(A70,'16.09.18 .2 Mt Hutt SL'!A:B,2,FALSE)," ")</f>
        <v>149.72</v>
      </c>
      <c r="AB70" s="21">
        <f>IFERROR(VLOOKUP(A70,'180923.1 WH SL'!C:K,9,FALSE)," ")</f>
        <v>149.27000000000001</v>
      </c>
      <c r="AC70" s="21" t="str">
        <f>IFERROR(VLOOKUP(A70,'180927.1 CA SL '!A:L,12,FALSE)," ")</f>
        <v xml:space="preserve"> </v>
      </c>
      <c r="AD70" s="21" t="str">
        <f>IFERROR(VLOOKUP(A70,'180927.2 CA SL'!A:L,12,FALSE)," ")</f>
        <v xml:space="preserve"> </v>
      </c>
      <c r="AE70" s="21" t="str">
        <f>IFERROR(VLOOKUP(A70,'21.10.18.2   Snowplanet SL'!C:J,8,FALSE)," ")</f>
        <v xml:space="preserve"> </v>
      </c>
      <c r="AF70" t="str">
        <f>IFERROR(VLOOKUP(A70,'21.10.18.4 Snowplanet SL'!C:J,8,FALSE)," ")</f>
        <v xml:space="preserve"> </v>
      </c>
      <c r="AH70" s="25">
        <v>990</v>
      </c>
      <c r="AI70" s="25">
        <v>990</v>
      </c>
      <c r="AJ70">
        <f>IFERROR((SMALL(T70:AF70,1)+SMALL(T70:AF70,2))/2," ")</f>
        <v>149.495</v>
      </c>
      <c r="AK70">
        <f>IFERROR(SMALL(T70:AF70,1)+(SMALL(T70:AF70,1)*0.2)," ")</f>
        <v>179.12400000000002</v>
      </c>
      <c r="AM70" s="25">
        <f>MIN(AI70,AJ70,AK70)</f>
        <v>149.495</v>
      </c>
      <c r="AP70" s="21">
        <f>IFERROR(VLOOKUP(A70,'11.08.18.1 Whaka GS'!A:I,9,FALSE)," ")</f>
        <v>222.86</v>
      </c>
      <c r="AQ70" s="21">
        <f>IFERROR(VLOOKUP(A70,'11.08.18.2 Whaka GS'!A:G,7,FALSE)," ")</f>
        <v>174.43</v>
      </c>
      <c r="AR70" s="21" t="str">
        <f>IFERROR(VLOOKUP(A70,'18.08.18 .1 Coronet GS'!C:K,9,FALSE)," ")</f>
        <v xml:space="preserve"> </v>
      </c>
      <c r="AS70" s="21" t="str">
        <f>IFERROR(VLOOKUP(A70,'18.08.18 .2 Coronet GS'!C:K,9,FALSE)," ")</f>
        <v xml:space="preserve"> </v>
      </c>
      <c r="AT70" s="21" t="str">
        <f>IFERROR(VLOOKUP(A70,'19.08.18 .1 Coronet GS'!C:K,9,FALSE)," ")</f>
        <v xml:space="preserve"> </v>
      </c>
      <c r="AU70" s="21" t="str">
        <f>IFERROR(VLOOKUP(A70,'19.08.18 .2 Coronet GS'!C:K,9,FALSE)," ")</f>
        <v xml:space="preserve"> </v>
      </c>
      <c r="AV70" s="21" t="str">
        <f>IFERROR(VLOOKUP(A70,'15.09.18.1 Mt Hutt GS '!A:B,2,FALSE)," ")</f>
        <v xml:space="preserve"> </v>
      </c>
      <c r="AW70" s="21">
        <f>IFERROR(VLOOKUP(A70,'180922.1 WH GS'!C:K,9,FALSE)," ")</f>
        <v>254.79</v>
      </c>
      <c r="AX70" s="21">
        <f>IFERROR(VLOOKUP(A70,'180922.2 WH GS 2'!C:K,9,FALSE)," ")</f>
        <v>178.82</v>
      </c>
      <c r="AY70" s="21" t="str">
        <f>IFERROR(VLOOKUP(A70,'180928.1 CA GS'!A:L,12,FALSE)," " )</f>
        <v xml:space="preserve"> </v>
      </c>
      <c r="AZ70" s="21" t="str">
        <f>IFERROR(VLOOKUP(A70,'180928.2 CA GS'!C:I,7,FALSE)," ")</f>
        <v xml:space="preserve"> </v>
      </c>
      <c r="BA70" s="21" t="str">
        <f>IFERROR(VLOOKUP(A70,'180928.3 CA GS'!C:I,7,FALSE)," ")</f>
        <v xml:space="preserve"> </v>
      </c>
      <c r="BC70" s="25">
        <v>990</v>
      </c>
      <c r="BD70" s="25">
        <v>990</v>
      </c>
      <c r="BE70">
        <f>IFERROR((SMALL(AP70:BA70,1)+SMALL(AP70:BA70,2))/2," ")</f>
        <v>176.625</v>
      </c>
      <c r="BF70">
        <f>IFERROR(SMALL(AP70:BA70,1)+(SMALL(AP70:BA70,1)*0.2)," ")</f>
        <v>209.316</v>
      </c>
      <c r="BH70" s="25">
        <f>MIN(BD70,BE70,BF70)</f>
        <v>176.625</v>
      </c>
      <c r="BK70" s="21">
        <f>IFERROR(VLOOKUP(A70,'14.09.18 Mt Hutt SG'!A:C,2,FALSE)," ")</f>
        <v>247.08</v>
      </c>
      <c r="BL70" s="21">
        <f>IFERROR(VLOOKUP(A70,'14.09.18.2 Mt Hutt SG'!A:B,2,FALSE)," ")</f>
        <v>368.37</v>
      </c>
      <c r="BN70" s="25">
        <v>990</v>
      </c>
      <c r="BO70" s="25">
        <v>990</v>
      </c>
      <c r="BP70">
        <f>IFERROR((SMALL(BK70:BL70,1)+SMALL(BK70:BL70,2))/2," ")</f>
        <v>307.72500000000002</v>
      </c>
      <c r="BQ70">
        <f>IFERROR(SMALL(BK70:BL70,1)+(SMALL(BK70:BL70,1)*0.2)," ")</f>
        <v>296.49600000000004</v>
      </c>
      <c r="BS70" s="25">
        <f>MIN(BO70,BP70,BQ70)</f>
        <v>296.49600000000004</v>
      </c>
    </row>
    <row r="71" spans="1:71" x14ac:dyDescent="0.25">
      <c r="A71">
        <v>2018070447</v>
      </c>
      <c r="B71" t="s">
        <v>643</v>
      </c>
      <c r="C71" t="s">
        <v>644</v>
      </c>
      <c r="D71" t="s">
        <v>97</v>
      </c>
      <c r="E71" t="s">
        <v>57</v>
      </c>
      <c r="F71">
        <v>2005</v>
      </c>
      <c r="G71" t="str">
        <f>VLOOKUP(F71,'18 Age Cats'!A:B,2,FALSE)</f>
        <v>U14</v>
      </c>
      <c r="J71" s="36">
        <f>AM71</f>
        <v>990</v>
      </c>
      <c r="L71" t="str">
        <f>IF(J71=AI71,"*"," ")</f>
        <v>*</v>
      </c>
      <c r="M71" s="36">
        <f>BH71</f>
        <v>990</v>
      </c>
      <c r="O71" t="str">
        <f>IF(M71=BD71,"*"," ")</f>
        <v>*</v>
      </c>
      <c r="P71" s="36">
        <f>BS71</f>
        <v>990</v>
      </c>
      <c r="R71" t="str">
        <f>IF(P71=BO71,"*"," ")</f>
        <v>*</v>
      </c>
      <c r="T71" s="21" t="str">
        <f>IFERROR(VLOOKUP(A71,'15.07.18.1 Mt Hutt SL'!C:I,7,FALSE)," ")</f>
        <v xml:space="preserve"> </v>
      </c>
      <c r="U71" s="21" t="str">
        <f>IFERROR(VLOOKUP(A71,'15.07.18.2 Mt Hutt SL'!C:I,7,FALSE)," ")</f>
        <v xml:space="preserve"> </v>
      </c>
      <c r="V71" s="21" t="str">
        <f>IFERROR(VLOOKUP(A71,'12.08.18.1 Whaka SL'!A:G,7,FALSE)," ")</f>
        <v xml:space="preserve"> </v>
      </c>
      <c r="W71" s="21" t="str">
        <f>IFERROR(VLOOKUP(A71,'12.08.18.2 Whaka SL'!A:G,7,FALSE)," ")</f>
        <v xml:space="preserve"> </v>
      </c>
      <c r="X71" s="24" t="str">
        <f>IFERROR(VLOOKUP(A71,'20.08.18.1 Coronet SL'!C:K,9,FALSE)," ")</f>
        <v xml:space="preserve"> </v>
      </c>
      <c r="Y71" s="21" t="str">
        <f>IFERROR(VLOOKUP(A71,'20.08.18.2 Coronet SL'!C:K,9,FALSE)," ")</f>
        <v xml:space="preserve"> </v>
      </c>
      <c r="Z71" s="21" t="str">
        <f>IFERROR(VLOOKUP(A71,'16.09.18.1 Mt Hutt SL'!A:B,2,FALSE)," ")</f>
        <v xml:space="preserve"> </v>
      </c>
      <c r="AA71" s="21" t="str">
        <f>IFERROR(VLOOKUP(A71,'16.09.18 .2 Mt Hutt SL'!A:B,2,FALSE)," ")</f>
        <v xml:space="preserve"> </v>
      </c>
      <c r="AB71" s="21" t="str">
        <f>IFERROR(VLOOKUP(A71,'180923.1 WH SL'!C:K,9,FALSE)," ")</f>
        <v xml:space="preserve"> </v>
      </c>
      <c r="AC71" s="21" t="str">
        <f>IFERROR(VLOOKUP(A71,'180927.1 CA SL '!A:L,12,FALSE)," ")</f>
        <v xml:space="preserve"> </v>
      </c>
      <c r="AD71" s="21" t="str">
        <f>IFERROR(VLOOKUP(A71,'180927.2 CA SL'!A:L,12,FALSE)," ")</f>
        <v xml:space="preserve"> </v>
      </c>
      <c r="AE71" s="21" t="str">
        <f>IFERROR(VLOOKUP(A71,'21.10.18.2   Snowplanet SL'!C:J,8,FALSE)," ")</f>
        <v xml:space="preserve"> </v>
      </c>
      <c r="AF71" t="str">
        <f>IFERROR(VLOOKUP(A71,'21.10.18.4 Snowplanet SL'!C:J,8,FALSE)," ")</f>
        <v xml:space="preserve"> </v>
      </c>
      <c r="AH71" s="25">
        <v>990</v>
      </c>
      <c r="AI71" s="25">
        <v>990</v>
      </c>
      <c r="AJ71" t="str">
        <f>IFERROR((SMALL(T71:AF71,1)+SMALL(T71:AF71,2))/2," ")</f>
        <v xml:space="preserve"> </v>
      </c>
      <c r="AK71" t="str">
        <f>IFERROR(SMALL(T71:AF71,1)+(SMALL(T71:AF71,1)*0.2)," ")</f>
        <v xml:space="preserve"> </v>
      </c>
      <c r="AM71" s="25">
        <f>MIN(AI71,AJ71,AK71)</f>
        <v>990</v>
      </c>
      <c r="AP71" s="21" t="str">
        <f>IFERROR(VLOOKUP(A71,'11.08.18.1 Whaka GS'!A:I,9,FALSE)," ")</f>
        <v xml:space="preserve"> </v>
      </c>
      <c r="AQ71" s="21" t="str">
        <f>IFERROR(VLOOKUP(A71,'11.08.18.2 Whaka GS'!A:G,7,FALSE)," ")</f>
        <v xml:space="preserve"> </v>
      </c>
      <c r="AR71" s="21" t="str">
        <f>IFERROR(VLOOKUP(A71,'18.08.18 .1 Coronet GS'!C:K,9,FALSE)," ")</f>
        <v xml:space="preserve"> </v>
      </c>
      <c r="AS71" s="21" t="str">
        <f>IFERROR(VLOOKUP(A71,'18.08.18 .2 Coronet GS'!C:K,9,FALSE)," ")</f>
        <v xml:space="preserve"> </v>
      </c>
      <c r="AT71" s="21" t="str">
        <f>IFERROR(VLOOKUP(A71,'19.08.18 .1 Coronet GS'!C:K,9,FALSE)," ")</f>
        <v xml:space="preserve"> </v>
      </c>
      <c r="AU71" s="21" t="str">
        <f>IFERROR(VLOOKUP(A71,'19.08.18 .2 Coronet GS'!C:K,9,FALSE)," ")</f>
        <v xml:space="preserve"> </v>
      </c>
      <c r="AV71" s="21" t="str">
        <f>IFERROR(VLOOKUP(A71,'15.09.18.1 Mt Hutt GS '!A:B,2,FALSE)," ")</f>
        <v xml:space="preserve"> </v>
      </c>
      <c r="AW71" s="21" t="str">
        <f>IFERROR(VLOOKUP(A71,'180922.1 WH GS'!C:K,9,FALSE)," ")</f>
        <v xml:space="preserve"> </v>
      </c>
      <c r="AX71" s="21" t="str">
        <f>IFERROR(VLOOKUP(A71,'180922.2 WH GS 2'!C:K,9,FALSE)," ")</f>
        <v xml:space="preserve"> </v>
      </c>
      <c r="AY71" s="21" t="str">
        <f>IFERROR(VLOOKUP(A71,'180928.1 CA GS'!A:L,12,FALSE)," " )</f>
        <v xml:space="preserve"> </v>
      </c>
      <c r="AZ71" s="21" t="str">
        <f>IFERROR(VLOOKUP(A71,'180928.2 CA GS'!C:I,7,FALSE)," ")</f>
        <v xml:space="preserve"> </v>
      </c>
      <c r="BA71" s="21" t="str">
        <f>IFERROR(VLOOKUP(A71,'180928.3 CA GS'!C:I,7,FALSE)," ")</f>
        <v xml:space="preserve"> </v>
      </c>
      <c r="BC71" s="25">
        <v>990</v>
      </c>
      <c r="BD71" s="25">
        <v>990</v>
      </c>
      <c r="BE71" t="str">
        <f>IFERROR((SMALL(AP71:BA71,1)+SMALL(AP71:BA71,2))/2," ")</f>
        <v xml:space="preserve"> </v>
      </c>
      <c r="BF71" t="str">
        <f>IFERROR(SMALL(AP71:BA71,1)+(SMALL(AP71:BA71,1)*0.2)," ")</f>
        <v xml:space="preserve"> </v>
      </c>
      <c r="BH71" s="25">
        <f>MIN(BD71,BE71,BF71)</f>
        <v>990</v>
      </c>
      <c r="BK71" s="21" t="str">
        <f>IFERROR(VLOOKUP(A71,'14.09.18 Mt Hutt SG'!A:C,2,FALSE)," ")</f>
        <v xml:space="preserve"> </v>
      </c>
      <c r="BL71" s="21" t="str">
        <f>IFERROR(VLOOKUP(A71,'14.09.18.2 Mt Hutt SG'!A:B,2,FALSE)," ")</f>
        <v xml:space="preserve"> </v>
      </c>
      <c r="BN71" s="25">
        <v>990</v>
      </c>
      <c r="BO71" s="25">
        <v>990</v>
      </c>
      <c r="BP71" t="str">
        <f>IFERROR((SMALL(BK71:BL71,1)+SMALL(BK71:BL71,2))/2," ")</f>
        <v xml:space="preserve"> </v>
      </c>
      <c r="BQ71" t="str">
        <f>IFERROR(SMALL(BK71:BL71,1)+(SMALL(BK71:BL71,1)*0.2)," ")</f>
        <v xml:space="preserve"> </v>
      </c>
      <c r="BS71" s="25">
        <f>MIN(BO71,BP71,BQ71)</f>
        <v>990</v>
      </c>
    </row>
    <row r="72" spans="1:71" x14ac:dyDescent="0.25">
      <c r="A72">
        <v>201306133</v>
      </c>
      <c r="B72" t="s">
        <v>487</v>
      </c>
      <c r="C72" t="s">
        <v>488</v>
      </c>
      <c r="D72" t="s">
        <v>58</v>
      </c>
      <c r="E72" t="s">
        <v>57</v>
      </c>
      <c r="F72">
        <v>1999</v>
      </c>
      <c r="G72" t="str">
        <f>VLOOKUP(F72,'18 Age Cats'!A:B,2,FALSE)</f>
        <v>U21</v>
      </c>
      <c r="H72" t="s">
        <v>598</v>
      </c>
      <c r="I72" t="s">
        <v>598</v>
      </c>
      <c r="J72" s="36">
        <f>AM72</f>
        <v>114.78</v>
      </c>
      <c r="K72">
        <v>12</v>
      </c>
      <c r="L72" t="str">
        <f>IF(J72=AI72,"*"," ")</f>
        <v>*</v>
      </c>
      <c r="M72" s="36">
        <f>BH72</f>
        <v>42.802499999999995</v>
      </c>
      <c r="N72">
        <v>1</v>
      </c>
      <c r="O72" t="str">
        <f>IF(M72=BD72,"*"," ")</f>
        <v>*</v>
      </c>
      <c r="P72" s="36">
        <f>BS72</f>
        <v>146.52749999999997</v>
      </c>
      <c r="Q72">
        <v>6</v>
      </c>
      <c r="R72" t="str">
        <f>IF(P72=BO72,"*"," ")</f>
        <v>*</v>
      </c>
      <c r="T72" s="21" t="str">
        <f>IFERROR(VLOOKUP(A72,'15.07.18.1 Mt Hutt SL'!C:I,7,FALSE)," ")</f>
        <v xml:space="preserve"> </v>
      </c>
      <c r="U72" s="21" t="str">
        <f>IFERROR(VLOOKUP(A72,'15.07.18.2 Mt Hutt SL'!C:I,7,FALSE)," ")</f>
        <v xml:space="preserve"> </v>
      </c>
      <c r="V72" s="21" t="str">
        <f>IFERROR(VLOOKUP(A72,'12.08.18.1 Whaka SL'!A:G,7,FALSE)," ")</f>
        <v xml:space="preserve"> </v>
      </c>
      <c r="W72" s="21" t="str">
        <f>IFERROR(VLOOKUP(A72,'12.08.18.2 Whaka SL'!A:G,7,FALSE)," ")</f>
        <v xml:space="preserve"> </v>
      </c>
      <c r="X72" s="24" t="str">
        <f>IFERROR(VLOOKUP(A72,'20.08.18.1 Coronet SL'!C:K,9,FALSE)," ")</f>
        <v xml:space="preserve"> </v>
      </c>
      <c r="Y72" s="21" t="str">
        <f>IFERROR(VLOOKUP(A72,'20.08.18.2 Coronet SL'!C:K,9,FALSE)," ")</f>
        <v xml:space="preserve"> </v>
      </c>
      <c r="Z72" s="21" t="str">
        <f>IFERROR(VLOOKUP(A72,'16.09.18.1 Mt Hutt SL'!A:B,2,FALSE)," ")</f>
        <v xml:space="preserve"> </v>
      </c>
      <c r="AA72" s="21" t="str">
        <f>IFERROR(VLOOKUP(A72,'16.09.18 .2 Mt Hutt SL'!A:B,2,FALSE)," ")</f>
        <v xml:space="preserve"> </v>
      </c>
      <c r="AB72" s="21" t="str">
        <f>IFERROR(VLOOKUP(A72,'180923.1 WH SL'!C:K,9,FALSE)," ")</f>
        <v xml:space="preserve"> </v>
      </c>
      <c r="AC72" s="21" t="str">
        <f>IFERROR(VLOOKUP(A72,'180927.1 CA SL '!A:L,12,FALSE)," ")</f>
        <v xml:space="preserve"> </v>
      </c>
      <c r="AD72" s="21" t="str">
        <f>IFERROR(VLOOKUP(A72,'180927.2 CA SL'!A:L,12,FALSE)," ")</f>
        <v xml:space="preserve"> </v>
      </c>
      <c r="AE72" s="21" t="str">
        <f>IFERROR(VLOOKUP(A72,'21.10.18.2   Snowplanet SL'!C:J,8,FALSE)," ")</f>
        <v xml:space="preserve"> </v>
      </c>
      <c r="AF72" t="str">
        <f>IFERROR(VLOOKUP(A72,'21.10.18.4 Snowplanet SL'!C:J,8,FALSE)," ")</f>
        <v xml:space="preserve"> </v>
      </c>
      <c r="AH72" s="25">
        <f>IFERROR(VLOOKUP(A72,'18.0 Base List'!A:G,5,FALSE),"990.00")</f>
        <v>76.52</v>
      </c>
      <c r="AI72" s="25">
        <f>AH72+(AH72*0.5)</f>
        <v>114.78</v>
      </c>
      <c r="AJ72" t="str">
        <f>IFERROR((SMALL(T72:AF72,1)+SMALL(T72:AF72,2))/2," ")</f>
        <v xml:space="preserve"> </v>
      </c>
      <c r="AK72" t="str">
        <f>IFERROR(SMALL(T72:AF72,1)+(SMALL(T72:AF72,1)*0.2)," ")</f>
        <v xml:space="preserve"> </v>
      </c>
      <c r="AM72" s="25">
        <f>MIN(AI72,AJ72,AK72)</f>
        <v>114.78</v>
      </c>
      <c r="AP72" s="21" t="str">
        <f>IFERROR(VLOOKUP(A72,'11.08.18.1 Whaka GS'!A:I,9,FALSE)," ")</f>
        <v xml:space="preserve"> </v>
      </c>
      <c r="AQ72" s="21" t="str">
        <f>IFERROR(VLOOKUP(A72,'11.08.18.2 Whaka GS'!A:G,7,FALSE)," ")</f>
        <v xml:space="preserve"> </v>
      </c>
      <c r="AR72" s="21" t="str">
        <f>IFERROR(VLOOKUP(A72,'18.08.18 .1 Coronet GS'!C:K,9,FALSE)," ")</f>
        <v xml:space="preserve"> </v>
      </c>
      <c r="AS72" s="21" t="str">
        <f>IFERROR(VLOOKUP(A72,'18.08.18 .2 Coronet GS'!C:K,9,FALSE)," ")</f>
        <v xml:space="preserve"> </v>
      </c>
      <c r="AT72" s="21" t="str">
        <f>IFERROR(VLOOKUP(A72,'19.08.18 .1 Coronet GS'!C:K,9,FALSE)," ")</f>
        <v xml:space="preserve"> </v>
      </c>
      <c r="AU72" s="21" t="str">
        <f>IFERROR(VLOOKUP(A72,'19.08.18 .2 Coronet GS'!C:K,9,FALSE)," ")</f>
        <v xml:space="preserve"> </v>
      </c>
      <c r="AV72" s="21" t="str">
        <f>IFERROR(VLOOKUP(A72,'15.09.18.1 Mt Hutt GS '!A:B,2,FALSE)," ")</f>
        <v xml:space="preserve"> </v>
      </c>
      <c r="AW72" s="21" t="str">
        <f>IFERROR(VLOOKUP(A72,'180922.1 WH GS'!C:K,9,FALSE)," ")</f>
        <v xml:space="preserve"> </v>
      </c>
      <c r="AX72" s="21" t="str">
        <f>IFERROR(VLOOKUP(A72,'180922.2 WH GS 2'!C:K,9,FALSE)," ")</f>
        <v xml:space="preserve"> </v>
      </c>
      <c r="AY72" s="21" t="str">
        <f>IFERROR(VLOOKUP(A72,'180928.1 CA GS'!A:L,12,FALSE)," " )</f>
        <v xml:space="preserve"> </v>
      </c>
      <c r="AZ72" s="21" t="str">
        <f>IFERROR(VLOOKUP(A72,'180928.2 CA GS'!C:I,7,FALSE)," ")</f>
        <v xml:space="preserve"> </v>
      </c>
      <c r="BA72" s="21" t="str">
        <f>IFERROR(VLOOKUP(A72,'180928.3 CA GS'!C:I,7,FALSE)," ")</f>
        <v xml:space="preserve"> </v>
      </c>
      <c r="BC72" s="25">
        <f>IFERROR(VLOOKUP(A72,'18.0 Base List'!A:F,6,FALSE),"990.00")</f>
        <v>28.534999999999997</v>
      </c>
      <c r="BD72" s="25">
        <f>BC72+(BC72*0.5)</f>
        <v>42.802499999999995</v>
      </c>
      <c r="BE72" t="str">
        <f>IFERROR((SMALL(AP72:BA72,1)+SMALL(AP72:BA72,2))/2," ")</f>
        <v xml:space="preserve"> </v>
      </c>
      <c r="BF72" t="str">
        <f>IFERROR(SMALL(AP72:BA72,1)+(SMALL(AP72:BA72,1)*0.2)," ")</f>
        <v xml:space="preserve"> </v>
      </c>
      <c r="BH72" s="25">
        <f>MIN(BD72,BE72,BF72)</f>
        <v>42.802499999999995</v>
      </c>
      <c r="BK72" s="21" t="str">
        <f>IFERROR(VLOOKUP(A72,'14.09.18 Mt Hutt SG'!A:C,2,FALSE)," ")</f>
        <v xml:space="preserve"> </v>
      </c>
      <c r="BL72" s="21" t="str">
        <f>IFERROR(VLOOKUP(A72,'14.09.18.2 Mt Hutt SG'!A:B,2,FALSE)," ")</f>
        <v xml:space="preserve"> </v>
      </c>
      <c r="BN72" s="25">
        <f>IFERROR(VLOOKUP(A72,'18.0 Base List'!A:G,7,FALSE),990)</f>
        <v>97.684999999999988</v>
      </c>
      <c r="BO72" s="25">
        <f>BN72+(BN72*0.5)</f>
        <v>146.52749999999997</v>
      </c>
      <c r="BP72" t="str">
        <f>IFERROR((SMALL(BK72:BL72,1)+SMALL(BK72:BL72,2))/2," ")</f>
        <v xml:space="preserve"> </v>
      </c>
      <c r="BQ72" t="str">
        <f>IFERROR(SMALL(BK72:BL72,1)+(SMALL(BK72:BL72,1)*0.2)," ")</f>
        <v xml:space="preserve"> </v>
      </c>
      <c r="BS72" s="25">
        <f>MIN(BO72,BP72,BQ72)</f>
        <v>146.52749999999997</v>
      </c>
    </row>
    <row r="73" spans="1:71" x14ac:dyDescent="0.25">
      <c r="A73">
        <v>201307764</v>
      </c>
      <c r="B73" t="s">
        <v>125</v>
      </c>
      <c r="C73" t="s">
        <v>126</v>
      </c>
      <c r="E73" t="s">
        <v>57</v>
      </c>
      <c r="F73">
        <v>2005</v>
      </c>
      <c r="G73" t="str">
        <f>VLOOKUP(F73,'18 Age Cats'!A:B,2,FALSE)</f>
        <v>U14</v>
      </c>
      <c r="H73" t="s">
        <v>502</v>
      </c>
      <c r="I73" t="s">
        <v>606</v>
      </c>
      <c r="J73" s="36">
        <f>AM73</f>
        <v>226.76</v>
      </c>
      <c r="K73">
        <v>38</v>
      </c>
      <c r="L73" t="str">
        <f>IF(J73=AI73,"*"," ")</f>
        <v xml:space="preserve"> </v>
      </c>
      <c r="M73" s="36">
        <f>BH73</f>
        <v>165.76</v>
      </c>
      <c r="N73">
        <v>28</v>
      </c>
      <c r="O73" t="str">
        <f>IF(M73=BD73,"*"," ")</f>
        <v xml:space="preserve"> </v>
      </c>
      <c r="P73" s="36">
        <f>BS73</f>
        <v>223.79500000000002</v>
      </c>
      <c r="Q73">
        <v>25</v>
      </c>
      <c r="R73" t="str">
        <f>IF(P73=BO73,"*"," ")</f>
        <v xml:space="preserve"> </v>
      </c>
      <c r="T73" s="21" t="str">
        <f>IFERROR(VLOOKUP(A73,'15.07.18.1 Mt Hutt SL'!C:I,7,FALSE)," ")</f>
        <v xml:space="preserve"> </v>
      </c>
      <c r="U73" s="21" t="str">
        <f>IFERROR(VLOOKUP(A73,'15.07.18.2 Mt Hutt SL'!C:I,7,FALSE)," ")</f>
        <v xml:space="preserve"> </v>
      </c>
      <c r="V73" s="21" t="str">
        <f>IFERROR(VLOOKUP(A73,'12.08.18.1 Whaka SL'!A:G,7,FALSE)," ")</f>
        <v xml:space="preserve"> </v>
      </c>
      <c r="W73" s="21" t="str">
        <f>IFERROR(VLOOKUP(A73,'12.08.18.2 Whaka SL'!A:G,7,FALSE)," ")</f>
        <v xml:space="preserve"> </v>
      </c>
      <c r="X73" s="24"/>
      <c r="Y73" s="21">
        <f>IFERROR(VLOOKUP(A73,'20.08.18.2 Coronet SL'!C:K,9,FALSE)," ")</f>
        <v>358.59</v>
      </c>
      <c r="Z73" s="21">
        <f>IFERROR(VLOOKUP(A73,'16.09.18.1 Mt Hutt SL'!A:B,2,FALSE)," ")</f>
        <v>277.22000000000003</v>
      </c>
      <c r="AA73" s="21">
        <f>IFERROR(VLOOKUP(A73,'16.09.18 .2 Mt Hutt SL'!A:B,2,FALSE)," ")</f>
        <v>260.48</v>
      </c>
      <c r="AB73" s="21" t="str">
        <f>IFERROR(VLOOKUP(A73,'180923.1 WH SL'!C:K,9,FALSE)," ")</f>
        <v xml:space="preserve"> </v>
      </c>
      <c r="AC73" s="21" t="str">
        <f>IFERROR(VLOOKUP(A73,'180927.1 CA SL '!A:L,12,FALSE)," ")</f>
        <v xml:space="preserve"> </v>
      </c>
      <c r="AD73" s="21">
        <f>IFERROR(VLOOKUP(A73,'180927.2 CA SL'!A:L,12,FALSE)," ")</f>
        <v>193.04</v>
      </c>
      <c r="AE73" s="21" t="str">
        <f>IFERROR(VLOOKUP(A73,'21.10.18.2   Snowplanet SL'!C:J,8,FALSE)," ")</f>
        <v xml:space="preserve"> </v>
      </c>
      <c r="AF73" t="str">
        <f>IFERROR(VLOOKUP(A73,'21.10.18.4 Snowplanet SL'!C:J,8,FALSE)," ")</f>
        <v xml:space="preserve"> </v>
      </c>
      <c r="AH73" s="25">
        <f>IFERROR(VLOOKUP(A73,'18.0 Base List'!A:G,5,FALSE),"990.00")</f>
        <v>288.19499999999999</v>
      </c>
      <c r="AI73" s="25">
        <f>AH73+(AH73*0.5)</f>
        <v>432.29250000000002</v>
      </c>
      <c r="AJ73">
        <f>IFERROR((SMALL(T73:AF73,1)+SMALL(T73:AF73,2))/2," ")</f>
        <v>226.76</v>
      </c>
      <c r="AK73">
        <f>IFERROR(SMALL(T73:AF73,1)+(SMALL(T73:AF73,1)*0.2)," ")</f>
        <v>231.648</v>
      </c>
      <c r="AM73" s="25">
        <f>MIN(AI73,AJ73,AK73)</f>
        <v>226.76</v>
      </c>
      <c r="AP73" s="21" t="str">
        <f>IFERROR(VLOOKUP(A73,'11.08.18.1 Whaka GS'!A:I,9,FALSE)," ")</f>
        <v xml:space="preserve"> </v>
      </c>
      <c r="AQ73" s="21" t="str">
        <f>IFERROR(VLOOKUP(A73,'11.08.18.2 Whaka GS'!A:G,7,FALSE)," ")</f>
        <v xml:space="preserve"> </v>
      </c>
      <c r="AR73" s="21">
        <f>IFERROR(VLOOKUP(A73,'18.08.18 .1 Coronet GS'!C:K,9,FALSE)," ")</f>
        <v>269.74</v>
      </c>
      <c r="AS73" s="21">
        <f>IFERROR(VLOOKUP(A73,'18.08.18 .2 Coronet GS'!C:K,9,FALSE)," ")</f>
        <v>256.12</v>
      </c>
      <c r="AT73" s="21">
        <f>IFERROR(VLOOKUP(A73,'19.08.18 .1 Coronet GS'!C:K,9,FALSE)," ")</f>
        <v>263.08999999999997</v>
      </c>
      <c r="AU73" s="21">
        <f>IFERROR(VLOOKUP(A73,'19.08.18 .2 Coronet GS'!C:K,9,FALSE)," ")</f>
        <v>254.27</v>
      </c>
      <c r="AV73" s="21" t="str">
        <f>IFERROR(VLOOKUP(A73,'15.09.18.1 Mt Hutt GS '!A:B,2,FALSE)," ")</f>
        <v xml:space="preserve"> </v>
      </c>
      <c r="AW73" s="21" t="str">
        <f>IFERROR(VLOOKUP(A73,'180922.1 WH GS'!C:K,9,FALSE)," ")</f>
        <v xml:space="preserve"> </v>
      </c>
      <c r="AX73" s="21" t="str">
        <f>IFERROR(VLOOKUP(A73,'180922.2 WH GS 2'!C:K,9,FALSE)," ")</f>
        <v xml:space="preserve"> </v>
      </c>
      <c r="AY73" s="21">
        <f>IFERROR(VLOOKUP(A73,'180928.1 CA GS'!A:L,12,FALSE)," " )</f>
        <v>169.54</v>
      </c>
      <c r="AZ73" s="21">
        <f>IFERROR(VLOOKUP(A73,'180928.2 CA GS'!C:I,7,FALSE)," ")</f>
        <v>164.71</v>
      </c>
      <c r="BA73" s="21">
        <f>IFERROR(VLOOKUP(A73,'180928.3 CA GS'!C:I,7,FALSE)," ")</f>
        <v>166.81</v>
      </c>
      <c r="BC73" s="25">
        <f>IFERROR(VLOOKUP(A73,'18.0 Base List'!A:F,6,FALSE),"990.00")</f>
        <v>152.02000000000001</v>
      </c>
      <c r="BD73" s="25">
        <f>BC73+(BC73*0.5)</f>
        <v>228.03000000000003</v>
      </c>
      <c r="BE73">
        <f>IFERROR((SMALL(AP73:BA73,1)+SMALL(AP73:BA73,2))/2," ")</f>
        <v>165.76</v>
      </c>
      <c r="BF73">
        <f>IFERROR(SMALL(AP73:BA73,1)+(SMALL(AP73:BA73,1)*0.2)," ")</f>
        <v>197.65200000000002</v>
      </c>
      <c r="BH73" s="25">
        <f>MIN(BD73,BE73,BF73)</f>
        <v>165.76</v>
      </c>
      <c r="BK73" s="21">
        <f>IFERROR(VLOOKUP(A73,'14.09.18 Mt Hutt SG'!A:C,2,FALSE)," ")</f>
        <v>243.03</v>
      </c>
      <c r="BL73" s="21">
        <f>IFERROR(VLOOKUP(A73,'14.09.18.2 Mt Hutt SG'!A:B,2,FALSE)," ")</f>
        <v>204.56</v>
      </c>
      <c r="BN73" s="25">
        <f>IFERROR(VLOOKUP(A73,'18.0 Base List'!A:G,7,FALSE),990)</f>
        <v>150.93</v>
      </c>
      <c r="BO73" s="25">
        <f>BN73+(BN73*0.5)</f>
        <v>226.39500000000001</v>
      </c>
      <c r="BP73">
        <f>IFERROR((SMALL(BK73:BL73,1)+SMALL(BK73:BL73,2))/2," ")</f>
        <v>223.79500000000002</v>
      </c>
      <c r="BQ73">
        <f>IFERROR(SMALL(BK73:BL73,1)+(SMALL(BK73:BL73,1)*0.2)," ")</f>
        <v>245.47200000000001</v>
      </c>
      <c r="BS73" s="25">
        <f>MIN(BO73,BP73,BQ73)</f>
        <v>223.79500000000002</v>
      </c>
    </row>
    <row r="74" spans="1:71" x14ac:dyDescent="0.25">
      <c r="A74">
        <v>2014071996</v>
      </c>
      <c r="B74" t="s">
        <v>227</v>
      </c>
      <c r="C74" t="s">
        <v>399</v>
      </c>
      <c r="D74" t="s">
        <v>58</v>
      </c>
      <c r="E74" t="s">
        <v>52</v>
      </c>
      <c r="F74">
        <v>2000</v>
      </c>
      <c r="G74" t="str">
        <f>VLOOKUP(F74,'18 Age Cats'!A:B,2,FALSE)</f>
        <v>U19</v>
      </c>
      <c r="H74" t="s">
        <v>502</v>
      </c>
      <c r="I74" t="s">
        <v>609</v>
      </c>
      <c r="J74" s="36">
        <f>AM74</f>
        <v>990</v>
      </c>
      <c r="L74" t="str">
        <f>IF(J74=AI74,"*"," ")</f>
        <v>*</v>
      </c>
      <c r="M74" s="36">
        <f>BH74</f>
        <v>990</v>
      </c>
      <c r="O74" t="str">
        <f>IF(M74=BD74,"*"," ")</f>
        <v>*</v>
      </c>
      <c r="P74" s="36">
        <f>BS74</f>
        <v>990</v>
      </c>
      <c r="R74" t="str">
        <f>IF(P74=BO74,"*"," ")</f>
        <v>*</v>
      </c>
      <c r="T74" s="21" t="str">
        <f>IFERROR(VLOOKUP(A74,'15.07.18.1 Mt Hutt SL'!C:I,7,FALSE)," ")</f>
        <v xml:space="preserve"> </v>
      </c>
      <c r="U74" s="21" t="str">
        <f>IFERROR(VLOOKUP(A74,'15.07.18.2 Mt Hutt SL'!C:I,7,FALSE)," ")</f>
        <v xml:space="preserve"> </v>
      </c>
      <c r="V74" s="21" t="str">
        <f>IFERROR(VLOOKUP(A74,'12.08.18.1 Whaka SL'!A:G,7,FALSE)," ")</f>
        <v xml:space="preserve"> </v>
      </c>
      <c r="W74" s="21" t="str">
        <f>IFERROR(VLOOKUP(A74,'12.08.18.2 Whaka SL'!A:G,7,FALSE)," ")</f>
        <v xml:space="preserve"> </v>
      </c>
      <c r="X74" s="24" t="str">
        <f>IFERROR(VLOOKUP(A74,'20.08.18.1 Coronet SL'!C:K,9,FALSE)," ")</f>
        <v xml:space="preserve"> </v>
      </c>
      <c r="Y74" s="21" t="str">
        <f>IFERROR(VLOOKUP(A74,'20.08.18.2 Coronet SL'!C:K,9,FALSE)," ")</f>
        <v xml:space="preserve"> </v>
      </c>
      <c r="Z74" s="21" t="str">
        <f>IFERROR(VLOOKUP(A74,'16.09.18.1 Mt Hutt SL'!A:B,2,FALSE)," ")</f>
        <v xml:space="preserve"> </v>
      </c>
      <c r="AA74" s="21" t="str">
        <f>IFERROR(VLOOKUP(A74,'16.09.18 .2 Mt Hutt SL'!A:B,2,FALSE)," ")</f>
        <v xml:space="preserve"> </v>
      </c>
      <c r="AB74" s="21" t="str">
        <f>IFERROR(VLOOKUP(A74,'180923.1 WH SL'!C:K,9,FALSE)," ")</f>
        <v xml:space="preserve"> </v>
      </c>
      <c r="AC74" s="21" t="str">
        <f>IFERROR(VLOOKUP(A74,'180927.1 CA SL '!A:L,12,FALSE)," ")</f>
        <v xml:space="preserve"> </v>
      </c>
      <c r="AD74" s="21" t="str">
        <f>IFERROR(VLOOKUP(A74,'180927.2 CA SL'!A:L,12,FALSE)," ")</f>
        <v xml:space="preserve"> </v>
      </c>
      <c r="AE74" s="21" t="str">
        <f>IFERROR(VLOOKUP(A74,'21.10.18.2   Snowplanet SL'!C:J,8,FALSE)," ")</f>
        <v xml:space="preserve"> </v>
      </c>
      <c r="AF74" t="str">
        <f>IFERROR(VLOOKUP(A74,'21.10.18.4 Snowplanet SL'!C:J,8,FALSE)," ")</f>
        <v xml:space="preserve"> </v>
      </c>
      <c r="AH74" s="25">
        <f>IFERROR(VLOOKUP(A74,'18.0 Base List'!A:G,5,FALSE),"990.00")</f>
        <v>990</v>
      </c>
      <c r="AI74" s="25">
        <v>990</v>
      </c>
      <c r="AJ74" t="str">
        <f>IFERROR((SMALL(T74:AF74,1)+SMALL(T74:AF74,2))/2," ")</f>
        <v xml:space="preserve"> </v>
      </c>
      <c r="AK74" t="str">
        <f>IFERROR(SMALL(T74:AF74,1)+(SMALL(T74:AF74,1)*0.2)," ")</f>
        <v xml:space="preserve"> </v>
      </c>
      <c r="AM74" s="25">
        <f>MIN(AI74,AJ74,AK74)</f>
        <v>990</v>
      </c>
      <c r="AP74" s="21" t="str">
        <f>IFERROR(VLOOKUP(A74,'11.08.18.1 Whaka GS'!A:I,9,FALSE)," ")</f>
        <v xml:space="preserve"> </v>
      </c>
      <c r="AQ74" s="21" t="str">
        <f>IFERROR(VLOOKUP(A74,'11.08.18.2 Whaka GS'!A:G,7,FALSE)," ")</f>
        <v xml:space="preserve"> </v>
      </c>
      <c r="AR74" s="21" t="str">
        <f>IFERROR(VLOOKUP(A74,'18.08.18 .1 Coronet GS'!C:K,9,FALSE)," ")</f>
        <v xml:space="preserve"> </v>
      </c>
      <c r="AS74" s="21" t="str">
        <f>IFERROR(VLOOKUP(A74,'18.08.18 .2 Coronet GS'!C:K,9,FALSE)," ")</f>
        <v xml:space="preserve"> </v>
      </c>
      <c r="AT74" s="21" t="str">
        <f>IFERROR(VLOOKUP(A74,'19.08.18 .1 Coronet GS'!C:K,9,FALSE)," ")</f>
        <v xml:space="preserve"> </v>
      </c>
      <c r="AU74" s="21" t="str">
        <f>IFERROR(VLOOKUP(A74,'19.08.18 .2 Coronet GS'!C:K,9,FALSE)," ")</f>
        <v xml:space="preserve"> </v>
      </c>
      <c r="AV74" s="21" t="str">
        <f>IFERROR(VLOOKUP(A74,'15.09.18.1 Mt Hutt GS '!A:B,2,FALSE)," ")</f>
        <v xml:space="preserve"> </v>
      </c>
      <c r="AW74" s="21" t="str">
        <f>IFERROR(VLOOKUP(A74,'180922.1 WH GS'!C:K,9,FALSE)," ")</f>
        <v xml:space="preserve"> </v>
      </c>
      <c r="AX74" s="21" t="str">
        <f>IFERROR(VLOOKUP(A74,'180922.2 WH GS 2'!C:K,9,FALSE)," ")</f>
        <v xml:space="preserve"> </v>
      </c>
      <c r="AY74" s="21" t="str">
        <f>IFERROR(VLOOKUP(A74,'180928.1 CA GS'!A:L,12,FALSE)," " )</f>
        <v xml:space="preserve"> </v>
      </c>
      <c r="AZ74" s="21" t="str">
        <f>IFERROR(VLOOKUP(A74,'180928.2 CA GS'!C:I,7,FALSE)," ")</f>
        <v xml:space="preserve"> </v>
      </c>
      <c r="BA74" s="21" t="str">
        <f>IFERROR(VLOOKUP(A74,'180928.3 CA GS'!C:I,7,FALSE)," ")</f>
        <v xml:space="preserve"> </v>
      </c>
      <c r="BC74" s="25">
        <v>990</v>
      </c>
      <c r="BD74" s="25">
        <v>990</v>
      </c>
      <c r="BE74" t="str">
        <f>IFERROR((SMALL(AP74:BA74,1)+SMALL(AP74:BA74,2))/2," ")</f>
        <v xml:space="preserve"> </v>
      </c>
      <c r="BF74" t="str">
        <f>IFERROR(SMALL(AP74:BA74,1)+(SMALL(AP74:BA74,1)*0.2)," ")</f>
        <v xml:space="preserve"> </v>
      </c>
      <c r="BH74" s="25">
        <f>MIN(BD74,BE74,BF74)</f>
        <v>990</v>
      </c>
      <c r="BK74" s="21" t="str">
        <f>IFERROR(VLOOKUP(A74,'14.09.18 Mt Hutt SG'!A:C,2,FALSE)," ")</f>
        <v xml:space="preserve"> </v>
      </c>
      <c r="BL74" s="21" t="str">
        <f>IFERROR(VLOOKUP(A74,'14.09.18.2 Mt Hutt SG'!A:B,2,FALSE)," ")</f>
        <v xml:space="preserve"> </v>
      </c>
      <c r="BN74" s="25">
        <v>990</v>
      </c>
      <c r="BO74" s="25">
        <v>990</v>
      </c>
      <c r="BP74" t="str">
        <f>IFERROR((SMALL(BK74:BL74,1)+SMALL(BK74:BL74,2))/2," ")</f>
        <v xml:space="preserve"> </v>
      </c>
      <c r="BQ74" t="str">
        <f>IFERROR(SMALL(BK74:BL74,1)+(SMALL(BK74:BL74,1)*0.2)," ")</f>
        <v xml:space="preserve"> </v>
      </c>
      <c r="BS74" s="25">
        <f>MIN(BO74,BP74,BQ74)</f>
        <v>990</v>
      </c>
    </row>
    <row r="75" spans="1:71" x14ac:dyDescent="0.25">
      <c r="A75">
        <v>2014071995</v>
      </c>
      <c r="B75" t="s">
        <v>536</v>
      </c>
      <c r="C75" t="s">
        <v>399</v>
      </c>
      <c r="D75" t="s">
        <v>58</v>
      </c>
      <c r="E75" t="s">
        <v>57</v>
      </c>
      <c r="F75">
        <v>2006</v>
      </c>
      <c r="G75" t="str">
        <f>VLOOKUP(F75,'18 Age Cats'!A:B,2,FALSE)</f>
        <v>U14</v>
      </c>
      <c r="H75" t="s">
        <v>502</v>
      </c>
      <c r="I75" t="s">
        <v>631</v>
      </c>
      <c r="J75" s="36">
        <f>AM75</f>
        <v>284.77</v>
      </c>
      <c r="K75">
        <v>47</v>
      </c>
      <c r="L75" t="str">
        <f>IF(J75=AI75,"*"," ")</f>
        <v xml:space="preserve"> </v>
      </c>
      <c r="M75" s="36">
        <f>BH75</f>
        <v>280.11</v>
      </c>
      <c r="N75">
        <v>55</v>
      </c>
      <c r="O75" t="str">
        <f>IF(M75=BD75,"*"," ")</f>
        <v xml:space="preserve"> </v>
      </c>
      <c r="P75" s="36">
        <f>BS75</f>
        <v>990</v>
      </c>
      <c r="R75" t="str">
        <f>IF(P75=BO75,"*"," ")</f>
        <v>*</v>
      </c>
      <c r="T75" s="21" t="str">
        <f>IFERROR(VLOOKUP(A75,'15.07.18.1 Mt Hutt SL'!C:I,7,FALSE)," ")</f>
        <v xml:space="preserve"> </v>
      </c>
      <c r="U75" s="21" t="str">
        <f>IFERROR(VLOOKUP(A75,'15.07.18.2 Mt Hutt SL'!C:I,7,FALSE)," ")</f>
        <v xml:space="preserve"> </v>
      </c>
      <c r="V75" s="21" t="str">
        <f>IFERROR(VLOOKUP(A75,'12.08.18.1 Whaka SL'!A:G,7,FALSE)," ")</f>
        <v xml:space="preserve"> </v>
      </c>
      <c r="W75" s="21" t="str">
        <f>IFERROR(VLOOKUP(A75,'12.08.18.2 Whaka SL'!A:G,7,FALSE)," ")</f>
        <v xml:space="preserve"> </v>
      </c>
      <c r="X75" s="24" t="str">
        <f>IFERROR(VLOOKUP(A75,'20.08.18.1 Coronet SL'!C:K,9,FALSE)," ")</f>
        <v xml:space="preserve"> </v>
      </c>
      <c r="Y75" s="21" t="str">
        <f>IFERROR(VLOOKUP(A75,'20.08.18.2 Coronet SL'!C:K,9,FALSE)," ")</f>
        <v xml:space="preserve"> </v>
      </c>
      <c r="Z75" s="21" t="str">
        <f>IFERROR(VLOOKUP(A75,'16.09.18.1 Mt Hutt SL'!A:B,2,FALSE)," ")</f>
        <v xml:space="preserve"> </v>
      </c>
      <c r="AA75" s="21" t="str">
        <f>IFERROR(VLOOKUP(A75,'16.09.18 .2 Mt Hutt SL'!A:B,2,FALSE)," ")</f>
        <v xml:space="preserve"> </v>
      </c>
      <c r="AB75" s="21">
        <f>IFERROR(VLOOKUP(A75,'180923.1 WH SL'!C:K,9,FALSE)," ")</f>
        <v>300.29000000000002</v>
      </c>
      <c r="AC75" s="21">
        <f>IFERROR(VLOOKUP(A75,'180927.1 CA SL '!A:L,12,FALSE)," ")</f>
        <v>291.95</v>
      </c>
      <c r="AD75" s="21">
        <f>IFERROR(VLOOKUP(A75,'180927.2 CA SL'!A:L,12,FALSE)," ")</f>
        <v>277.58999999999997</v>
      </c>
      <c r="AE75" s="21" t="str">
        <f>IFERROR(VLOOKUP(A75,'21.10.18.2   Snowplanet SL'!C:J,8,FALSE)," ")</f>
        <v xml:space="preserve"> </v>
      </c>
      <c r="AF75" t="str">
        <f>IFERROR(VLOOKUP(A75,'21.10.18.4 Snowplanet SL'!C:J,8,FALSE)," ")</f>
        <v xml:space="preserve"> </v>
      </c>
      <c r="AH75" s="25">
        <v>990</v>
      </c>
      <c r="AI75" s="25">
        <v>990</v>
      </c>
      <c r="AJ75">
        <f>IFERROR((SMALL(T75:AF75,1)+SMALL(T75:AF75,2))/2," ")</f>
        <v>284.77</v>
      </c>
      <c r="AK75">
        <f>IFERROR(SMALL(T75:AF75,1)+(SMALL(T75:AF75,1)*0.2)," ")</f>
        <v>333.10799999999995</v>
      </c>
      <c r="AM75" s="25">
        <f>MIN(AI75,AJ75,AK75)</f>
        <v>284.77</v>
      </c>
      <c r="AP75" s="21" t="str">
        <f>IFERROR(VLOOKUP(A75,'11.08.18.1 Whaka GS'!A:I,9,FALSE)," ")</f>
        <v xml:space="preserve"> </v>
      </c>
      <c r="AQ75" s="21" t="str">
        <f>IFERROR(VLOOKUP(A75,'11.08.18.2 Whaka GS'!A:G,7,FALSE)," ")</f>
        <v xml:space="preserve"> </v>
      </c>
      <c r="AR75" s="21" t="str">
        <f>IFERROR(VLOOKUP(A75,'18.08.18 .1 Coronet GS'!C:K,9,FALSE)," ")</f>
        <v xml:space="preserve"> </v>
      </c>
      <c r="AS75" s="21" t="str">
        <f>IFERROR(VLOOKUP(A75,'18.08.18 .2 Coronet GS'!C:K,9,FALSE)," ")</f>
        <v xml:space="preserve"> </v>
      </c>
      <c r="AT75" s="21" t="str">
        <f>IFERROR(VLOOKUP(A75,'19.08.18 .1 Coronet GS'!C:K,9,FALSE)," ")</f>
        <v xml:space="preserve"> </v>
      </c>
      <c r="AU75" s="21" t="str">
        <f>IFERROR(VLOOKUP(A75,'19.08.18 .2 Coronet GS'!C:K,9,FALSE)," ")</f>
        <v xml:space="preserve"> </v>
      </c>
      <c r="AV75" s="21" t="str">
        <f>IFERROR(VLOOKUP(A75,'15.09.18.1 Mt Hutt GS '!A:B,2,FALSE)," ")</f>
        <v xml:space="preserve"> </v>
      </c>
      <c r="AW75" s="21">
        <f>IFERROR(VLOOKUP(A75,'180922.1 WH GS'!C:K,9,FALSE)," ")</f>
        <v>416.16</v>
      </c>
      <c r="AX75" s="21">
        <f>IFERROR(VLOOKUP(A75,'180922.2 WH GS 2'!C:K,9,FALSE)," ")</f>
        <v>373.2</v>
      </c>
      <c r="AY75" s="21">
        <f>IFERROR(VLOOKUP(A75,'180928.1 CA GS'!A:L,12,FALSE)," " )</f>
        <v>284.38</v>
      </c>
      <c r="AZ75" s="21">
        <f>IFERROR(VLOOKUP(A75,'180928.2 CA GS'!C:I,7,FALSE)," ")</f>
        <v>295.64</v>
      </c>
      <c r="BA75" s="21">
        <f>IFERROR(VLOOKUP(A75,'180928.3 CA GS'!C:I,7,FALSE)," ")</f>
        <v>275.83999999999997</v>
      </c>
      <c r="BC75" s="25">
        <v>990</v>
      </c>
      <c r="BD75" s="25">
        <v>990</v>
      </c>
      <c r="BE75">
        <f>IFERROR((SMALL(AP75:BA75,1)+SMALL(AP75:BA75,2))/2," ")</f>
        <v>280.11</v>
      </c>
      <c r="BF75">
        <f>IFERROR(SMALL(AP75:BA75,1)+(SMALL(AP75:BA75,1)*0.2)," ")</f>
        <v>331.00799999999998</v>
      </c>
      <c r="BH75" s="25">
        <f>MIN(BD75,BE75,BF75)</f>
        <v>280.11</v>
      </c>
      <c r="BK75" s="21" t="str">
        <f>IFERROR(VLOOKUP(A75,'14.09.18 Mt Hutt SG'!A:C,2,FALSE)," ")</f>
        <v xml:space="preserve"> </v>
      </c>
      <c r="BL75" s="21" t="str">
        <f>IFERROR(VLOOKUP(A75,'14.09.18.2 Mt Hutt SG'!A:B,2,FALSE)," ")</f>
        <v xml:space="preserve"> </v>
      </c>
      <c r="BN75" s="25">
        <v>990</v>
      </c>
      <c r="BO75" s="25">
        <v>990</v>
      </c>
      <c r="BP75" t="str">
        <f>IFERROR((SMALL(BK75:BL75,1)+SMALL(BK75:BL75,2))/2," ")</f>
        <v xml:space="preserve"> </v>
      </c>
      <c r="BQ75" t="str">
        <f>IFERROR(SMALL(BK75:BL75,1)+(SMALL(BK75:BL75,1)*0.2)," ")</f>
        <v xml:space="preserve"> </v>
      </c>
      <c r="BS75" s="25">
        <f>MIN(BO75,BP75,BQ75)</f>
        <v>990</v>
      </c>
    </row>
    <row r="76" spans="1:71" x14ac:dyDescent="0.25">
      <c r="A76">
        <v>2014071998</v>
      </c>
      <c r="B76" t="s">
        <v>381</v>
      </c>
      <c r="C76" t="s">
        <v>399</v>
      </c>
      <c r="D76" t="s">
        <v>58</v>
      </c>
      <c r="E76" t="s">
        <v>57</v>
      </c>
      <c r="F76">
        <v>1998</v>
      </c>
      <c r="G76" t="str">
        <f>VLOOKUP(F76,'18 Age Cats'!A:B,2,FALSE)</f>
        <v>U21</v>
      </c>
      <c r="H76" t="s">
        <v>502</v>
      </c>
      <c r="I76" t="s">
        <v>609</v>
      </c>
      <c r="J76" s="36">
        <f>AM76</f>
        <v>990</v>
      </c>
      <c r="L76" t="str">
        <f>IF(J76=AI76,"*"," ")</f>
        <v>*</v>
      </c>
      <c r="M76" s="36">
        <f>BH76</f>
        <v>990</v>
      </c>
      <c r="O76" t="str">
        <f>IF(M76=BD76,"*"," ")</f>
        <v>*</v>
      </c>
      <c r="P76" s="36">
        <f>BS76</f>
        <v>990</v>
      </c>
      <c r="R76" t="str">
        <f>IF(P76=BO76,"*"," ")</f>
        <v>*</v>
      </c>
      <c r="T76" s="21" t="str">
        <f>IFERROR(VLOOKUP(A76,'15.07.18.1 Mt Hutt SL'!C:I,7,FALSE)," ")</f>
        <v xml:space="preserve"> </v>
      </c>
      <c r="U76" s="21" t="str">
        <f>IFERROR(VLOOKUP(A76,'15.07.18.2 Mt Hutt SL'!C:I,7,FALSE)," ")</f>
        <v xml:space="preserve"> </v>
      </c>
      <c r="V76" s="21" t="str">
        <f>IFERROR(VLOOKUP(A76,'12.08.18.1 Whaka SL'!A:G,7,FALSE)," ")</f>
        <v xml:space="preserve"> </v>
      </c>
      <c r="W76" s="21" t="str">
        <f>IFERROR(VLOOKUP(A76,'12.08.18.2 Whaka SL'!A:G,7,FALSE)," ")</f>
        <v xml:space="preserve"> </v>
      </c>
      <c r="X76" s="24" t="str">
        <f>IFERROR(VLOOKUP(A76,'20.08.18.1 Coronet SL'!C:K,9,FALSE)," ")</f>
        <v xml:space="preserve"> </v>
      </c>
      <c r="Y76" s="21" t="str">
        <f>IFERROR(VLOOKUP(A76,'20.08.18.2 Coronet SL'!C:K,9,FALSE)," ")</f>
        <v xml:space="preserve"> </v>
      </c>
      <c r="Z76" s="21" t="str">
        <f>IFERROR(VLOOKUP(A76,'16.09.18.1 Mt Hutt SL'!A:B,2,FALSE)," ")</f>
        <v xml:space="preserve"> </v>
      </c>
      <c r="AA76" s="21" t="str">
        <f>IFERROR(VLOOKUP(A76,'16.09.18 .2 Mt Hutt SL'!A:B,2,FALSE)," ")</f>
        <v xml:space="preserve"> </v>
      </c>
      <c r="AB76" s="21" t="str">
        <f>IFERROR(VLOOKUP(A76,'180923.1 WH SL'!C:K,9,FALSE)," ")</f>
        <v xml:space="preserve"> </v>
      </c>
      <c r="AC76" s="21" t="str">
        <f>IFERROR(VLOOKUP(A76,'180927.1 CA SL '!A:L,12,FALSE)," ")</f>
        <v xml:space="preserve"> </v>
      </c>
      <c r="AD76" s="21" t="str">
        <f>IFERROR(VLOOKUP(A76,'180927.2 CA SL'!A:L,12,FALSE)," ")</f>
        <v xml:space="preserve"> </v>
      </c>
      <c r="AE76" s="21" t="str">
        <f>IFERROR(VLOOKUP(A76,'21.10.18.2   Snowplanet SL'!C:J,8,FALSE)," ")</f>
        <v xml:space="preserve"> </v>
      </c>
      <c r="AF76" t="str">
        <f>IFERROR(VLOOKUP(A76,'21.10.18.4 Snowplanet SL'!C:J,8,FALSE)," ")</f>
        <v xml:space="preserve"> </v>
      </c>
      <c r="AH76" s="25">
        <v>990</v>
      </c>
      <c r="AI76" s="25">
        <v>990</v>
      </c>
      <c r="AJ76" t="str">
        <f>IFERROR((SMALL(T76:AF76,1)+SMALL(T76:AF76,2))/2," ")</f>
        <v xml:space="preserve"> </v>
      </c>
      <c r="AK76" t="str">
        <f>IFERROR(SMALL(T76:AF76,1)+(SMALL(T76:AF76,1)*0.2)," ")</f>
        <v xml:space="preserve"> </v>
      </c>
      <c r="AM76" s="25">
        <f>MIN(AI76,AJ76,AK76)</f>
        <v>990</v>
      </c>
      <c r="AP76" s="21" t="str">
        <f>IFERROR(VLOOKUP(A76,'11.08.18.1 Whaka GS'!A:I,9,FALSE)," ")</f>
        <v xml:space="preserve"> </v>
      </c>
      <c r="AQ76" s="21" t="str">
        <f>IFERROR(VLOOKUP(A76,'11.08.18.2 Whaka GS'!A:G,7,FALSE)," ")</f>
        <v xml:space="preserve"> </v>
      </c>
      <c r="AR76" s="21" t="str">
        <f>IFERROR(VLOOKUP(A76,'18.08.18 .1 Coronet GS'!C:K,9,FALSE)," ")</f>
        <v xml:space="preserve"> </v>
      </c>
      <c r="AS76" s="21" t="str">
        <f>IFERROR(VLOOKUP(A76,'18.08.18 .2 Coronet GS'!C:K,9,FALSE)," ")</f>
        <v xml:space="preserve"> </v>
      </c>
      <c r="AT76" s="21" t="str">
        <f>IFERROR(VLOOKUP(A76,'19.08.18 .1 Coronet GS'!C:K,9,FALSE)," ")</f>
        <v xml:space="preserve"> </v>
      </c>
      <c r="AU76" s="21" t="str">
        <f>IFERROR(VLOOKUP(A76,'19.08.18 .2 Coronet GS'!C:K,9,FALSE)," ")</f>
        <v xml:space="preserve"> </v>
      </c>
      <c r="AV76" s="21" t="str">
        <f>IFERROR(VLOOKUP(A76,'15.09.18.1 Mt Hutt GS '!A:B,2,FALSE)," ")</f>
        <v xml:space="preserve"> </v>
      </c>
      <c r="AW76" s="21" t="str">
        <f>IFERROR(VLOOKUP(A76,'180922.1 WH GS'!C:K,9,FALSE)," ")</f>
        <v xml:space="preserve"> </v>
      </c>
      <c r="AX76" s="21" t="str">
        <f>IFERROR(VLOOKUP(A76,'180922.2 WH GS 2'!C:K,9,FALSE)," ")</f>
        <v xml:space="preserve"> </v>
      </c>
      <c r="AY76" s="21" t="str">
        <f>IFERROR(VLOOKUP(A76,'180928.1 CA GS'!A:L,12,FALSE)," " )</f>
        <v xml:space="preserve"> </v>
      </c>
      <c r="AZ76" s="21" t="str">
        <f>IFERROR(VLOOKUP(A76,'180928.2 CA GS'!C:I,7,FALSE)," ")</f>
        <v xml:space="preserve"> </v>
      </c>
      <c r="BA76" s="21" t="str">
        <f>IFERROR(VLOOKUP(A76,'180928.3 CA GS'!C:I,7,FALSE)," ")</f>
        <v xml:space="preserve"> </v>
      </c>
      <c r="BC76" s="25">
        <v>990</v>
      </c>
      <c r="BD76" s="25">
        <v>990</v>
      </c>
      <c r="BE76" t="str">
        <f>IFERROR((SMALL(AP76:BA76,1)+SMALL(AP76:BA76,2))/2," ")</f>
        <v xml:space="preserve"> </v>
      </c>
      <c r="BF76" t="str">
        <f>IFERROR(SMALL(AP76:BA76,1)+(SMALL(AP76:BA76,1)*0.2)," ")</f>
        <v xml:space="preserve"> </v>
      </c>
      <c r="BH76" s="25">
        <f>MIN(BD76,BE76,BF76)</f>
        <v>990</v>
      </c>
      <c r="BK76" s="21" t="str">
        <f>IFERROR(VLOOKUP(A76,'14.09.18 Mt Hutt SG'!A:C,2,FALSE)," ")</f>
        <v xml:space="preserve"> </v>
      </c>
      <c r="BL76" s="21" t="str">
        <f>IFERROR(VLOOKUP(A76,'14.09.18.2 Mt Hutt SG'!A:B,2,FALSE)," ")</f>
        <v xml:space="preserve"> </v>
      </c>
      <c r="BN76" s="25">
        <v>990</v>
      </c>
      <c r="BO76" s="25">
        <v>990</v>
      </c>
      <c r="BP76" t="str">
        <f>IFERROR((SMALL(BK76:BL76,1)+SMALL(BK76:BL76,2))/2," ")</f>
        <v xml:space="preserve"> </v>
      </c>
      <c r="BQ76" t="str">
        <f>IFERROR(SMALL(BK76:BL76,1)+(SMALL(BK76:BL76,1)*0.2)," ")</f>
        <v xml:space="preserve"> </v>
      </c>
      <c r="BS76" s="25">
        <f>MIN(BO76,BP76,BQ76)</f>
        <v>990</v>
      </c>
    </row>
    <row r="77" spans="1:71" x14ac:dyDescent="0.25">
      <c r="A77">
        <v>2014071989</v>
      </c>
      <c r="B77" t="s">
        <v>146</v>
      </c>
      <c r="C77" t="s">
        <v>147</v>
      </c>
      <c r="E77" t="s">
        <v>52</v>
      </c>
      <c r="F77">
        <v>2005</v>
      </c>
      <c r="G77" t="str">
        <f>VLOOKUP(F77,'18 Age Cats'!A:B,2,FALSE)</f>
        <v>U14</v>
      </c>
      <c r="H77" t="s">
        <v>502</v>
      </c>
      <c r="I77" t="s">
        <v>606</v>
      </c>
      <c r="J77" s="36">
        <f>AM77</f>
        <v>120.49000000000001</v>
      </c>
      <c r="K77">
        <v>17</v>
      </c>
      <c r="L77" t="str">
        <f>IF(J77=AI77,"*"," ")</f>
        <v xml:space="preserve"> </v>
      </c>
      <c r="M77" s="36">
        <f>BH77</f>
        <v>88.944999999999993</v>
      </c>
      <c r="N77">
        <v>13</v>
      </c>
      <c r="O77" t="str">
        <f>IF(M77=BD77,"*"," ")</f>
        <v xml:space="preserve"> </v>
      </c>
      <c r="P77" s="36">
        <f>BS77</f>
        <v>195.70999999999998</v>
      </c>
      <c r="Q77">
        <v>17</v>
      </c>
      <c r="R77" t="str">
        <f>IF(P77=BO77,"*"," ")</f>
        <v xml:space="preserve"> </v>
      </c>
      <c r="T77" s="21" t="str">
        <f>IFERROR(VLOOKUP(A77,'15.07.18.1 Mt Hutt SL'!C:I,7,FALSE)," ")</f>
        <v xml:space="preserve"> </v>
      </c>
      <c r="U77" s="21" t="str">
        <f>IFERROR(VLOOKUP(A77,'15.07.18.2 Mt Hutt SL'!C:I,7,FALSE)," ")</f>
        <v xml:space="preserve"> </v>
      </c>
      <c r="V77" s="21" t="str">
        <f>IFERROR(VLOOKUP(A77,'12.08.18.1 Whaka SL'!A:G,7,FALSE)," ")</f>
        <v xml:space="preserve"> </v>
      </c>
      <c r="W77" s="21" t="str">
        <f>IFERROR(VLOOKUP(A77,'12.08.18.2 Whaka SL'!A:G,7,FALSE)," ")</f>
        <v xml:space="preserve"> </v>
      </c>
      <c r="X77" s="24">
        <f>IFERROR(VLOOKUP(A77,'20.08.18.1 Coronet SL'!C:K,9,FALSE)," ")</f>
        <v>326.72000000000003</v>
      </c>
      <c r="Y77" s="21">
        <f>IFERROR(VLOOKUP(A77,'20.08.18.2 Coronet SL'!C:K,9,FALSE)," ")</f>
        <v>277.27</v>
      </c>
      <c r="Z77" s="21">
        <f>IFERROR(VLOOKUP(A77,'16.09.18.1 Mt Hutt SL'!A:B,2,FALSE)," ")</f>
        <v>229.51</v>
      </c>
      <c r="AA77" s="21">
        <f>IFERROR(VLOOKUP(A77,'16.09.18 .2 Mt Hutt SL'!A:B,2,FALSE)," ")</f>
        <v>184.94</v>
      </c>
      <c r="AB77" s="21">
        <f>IFERROR(VLOOKUP(A77,'180923.1 WH SL'!C:K,9,FALSE)," ")</f>
        <v>156.58000000000001</v>
      </c>
      <c r="AC77" s="21">
        <f>IFERROR(VLOOKUP(A77,'180927.1 CA SL '!A:L,12,FALSE)," ")</f>
        <v>120.9</v>
      </c>
      <c r="AD77" s="21">
        <f>IFERROR(VLOOKUP(A77,'180927.2 CA SL'!A:L,12,FALSE)," ")</f>
        <v>138.04</v>
      </c>
      <c r="AE77" s="21">
        <f>IFERROR(VLOOKUP(A77,'21.10.18.2   Snowplanet SL'!C:J,8,FALSE)," ")</f>
        <v>120.08</v>
      </c>
      <c r="AF77">
        <f>IFERROR(VLOOKUP(A77,'21.10.18.4 Snowplanet SL'!C:J,8,FALSE)," ")</f>
        <v>124.83</v>
      </c>
      <c r="AH77" s="25">
        <f>IFERROR(VLOOKUP(A77,'18.0 Base List'!A:G,5,FALSE),"990.00")</f>
        <v>990</v>
      </c>
      <c r="AI77" s="25">
        <v>990</v>
      </c>
      <c r="AJ77">
        <f>IFERROR((SMALL(T77:AF77,1)+SMALL(T77:AF77,2))/2," ")</f>
        <v>120.49000000000001</v>
      </c>
      <c r="AK77">
        <f>IFERROR(SMALL(T77:AF77,1)+(SMALL(T77:AF77,1)*0.2)," ")</f>
        <v>144.096</v>
      </c>
      <c r="AM77" s="25">
        <f>MIN(AI77,AJ77,AK77)</f>
        <v>120.49000000000001</v>
      </c>
      <c r="AP77" s="21" t="str">
        <f>IFERROR(VLOOKUP(A77,'11.08.18.1 Whaka GS'!A:I,9,FALSE)," ")</f>
        <v xml:space="preserve"> </v>
      </c>
      <c r="AQ77" s="21" t="str">
        <f>IFERROR(VLOOKUP(A77,'11.08.18.2 Whaka GS'!A:G,7,FALSE)," ")</f>
        <v xml:space="preserve"> </v>
      </c>
      <c r="AR77" s="21">
        <f>IFERROR(VLOOKUP(A77,'18.08.18 .1 Coronet GS'!C:K,9,FALSE)," ")</f>
        <v>145.09</v>
      </c>
      <c r="AS77" s="21">
        <f>IFERROR(VLOOKUP(A77,'18.08.18 .2 Coronet GS'!C:K,9,FALSE)," ")</f>
        <v>155.16999999999999</v>
      </c>
      <c r="AT77" s="21">
        <f>IFERROR(VLOOKUP(A77,'19.08.18 .1 Coronet GS'!C:K,9,FALSE)," ")</f>
        <v>149.47</v>
      </c>
      <c r="AU77" s="21">
        <f>IFERROR(VLOOKUP(A77,'19.08.18 .2 Coronet GS'!C:K,9,FALSE)," ")</f>
        <v>155.15</v>
      </c>
      <c r="AV77" s="21">
        <f>IFERROR(VLOOKUP(A77,'15.09.18.1 Mt Hutt GS '!A:B,2,FALSE)," ")</f>
        <v>154.87</v>
      </c>
      <c r="AW77" s="21">
        <f>IFERROR(VLOOKUP(A77,'180922.1 WH GS'!C:K,9,FALSE)," ")</f>
        <v>125.56</v>
      </c>
      <c r="AX77" s="21">
        <f>IFERROR(VLOOKUP(A77,'180922.2 WH GS 2'!C:K,9,FALSE)," ")</f>
        <v>99.4</v>
      </c>
      <c r="AY77" s="21">
        <f>IFERROR(VLOOKUP(A77,'180928.1 CA GS'!A:L,12,FALSE)," " )</f>
        <v>101.46</v>
      </c>
      <c r="AZ77" s="21">
        <f>IFERROR(VLOOKUP(A77,'180928.2 CA GS'!C:I,7,FALSE)," ")</f>
        <v>96.22</v>
      </c>
      <c r="BA77" s="21">
        <f>IFERROR(VLOOKUP(A77,'180928.3 CA GS'!C:I,7,FALSE)," ")</f>
        <v>81.67</v>
      </c>
      <c r="BC77" s="25">
        <v>990</v>
      </c>
      <c r="BD77" s="25">
        <v>990</v>
      </c>
      <c r="BE77">
        <f>IFERROR((SMALL(AP77:BA77,1)+SMALL(AP77:BA77,2))/2," ")</f>
        <v>88.944999999999993</v>
      </c>
      <c r="BF77">
        <f>IFERROR(SMALL(AP77:BA77,1)+(SMALL(AP77:BA77,1)*0.2)," ")</f>
        <v>98.004000000000005</v>
      </c>
      <c r="BH77" s="25">
        <f>MIN(BD77,BE77,BF77)</f>
        <v>88.944999999999993</v>
      </c>
      <c r="BK77" s="21">
        <f>IFERROR(VLOOKUP(A77,'14.09.18 Mt Hutt SG'!A:C,2,FALSE)," ")</f>
        <v>193.95</v>
      </c>
      <c r="BL77" s="21">
        <f>IFERROR(VLOOKUP(A77,'14.09.18.2 Mt Hutt SG'!A:B,2,FALSE)," ")</f>
        <v>197.47</v>
      </c>
      <c r="BN77" s="25">
        <v>990</v>
      </c>
      <c r="BO77" s="25">
        <v>990</v>
      </c>
      <c r="BP77">
        <f>IFERROR((SMALL(BK77:BL77,1)+SMALL(BK77:BL77,2))/2," ")</f>
        <v>195.70999999999998</v>
      </c>
      <c r="BQ77">
        <f>IFERROR(SMALL(BK77:BL77,1)+(SMALL(BK77:BL77,1)*0.2)," ")</f>
        <v>232.73999999999998</v>
      </c>
      <c r="BS77" s="25">
        <f>MIN(BO77,BP77,BQ77)</f>
        <v>195.70999999999998</v>
      </c>
    </row>
    <row r="78" spans="1:71" x14ac:dyDescent="0.25">
      <c r="A78">
        <v>2014071988</v>
      </c>
      <c r="B78" t="s">
        <v>347</v>
      </c>
      <c r="C78" t="s">
        <v>147</v>
      </c>
      <c r="E78" t="s">
        <v>57</v>
      </c>
      <c r="F78">
        <v>2003</v>
      </c>
      <c r="G78" t="str">
        <f>VLOOKUP(F78,'18 Age Cats'!A:B,2,FALSE)</f>
        <v>U16</v>
      </c>
      <c r="H78" t="s">
        <v>502</v>
      </c>
      <c r="I78" t="s">
        <v>606</v>
      </c>
      <c r="J78" s="36">
        <f>AM78</f>
        <v>138.005</v>
      </c>
      <c r="K78">
        <v>18</v>
      </c>
      <c r="L78" t="str">
        <f>IF(J78=AI78,"*"," ")</f>
        <v xml:space="preserve"> </v>
      </c>
      <c r="M78" s="36">
        <f>BH78</f>
        <v>171.04000000000002</v>
      </c>
      <c r="N78">
        <v>30</v>
      </c>
      <c r="O78" t="str">
        <f>IF(M78=BD78,"*"," ")</f>
        <v xml:space="preserve"> </v>
      </c>
      <c r="P78" s="36">
        <f>BS78</f>
        <v>184.12500000000003</v>
      </c>
      <c r="Q78">
        <v>13</v>
      </c>
      <c r="R78" t="str">
        <f>IF(P78=BO78,"*"," ")</f>
        <v>*</v>
      </c>
      <c r="T78" s="21" t="str">
        <f>IFERROR(VLOOKUP(A78,'15.07.18.1 Mt Hutt SL'!C:I,7,FALSE)," ")</f>
        <v xml:space="preserve"> </v>
      </c>
      <c r="U78" s="21" t="str">
        <f>IFERROR(VLOOKUP(A78,'15.07.18.2 Mt Hutt SL'!C:I,7,FALSE)," ")</f>
        <v xml:space="preserve"> </v>
      </c>
      <c r="V78" s="21" t="str">
        <f>IFERROR(VLOOKUP(A78,'12.08.18.1 Whaka SL'!A:G,7,FALSE)," ")</f>
        <v xml:space="preserve"> </v>
      </c>
      <c r="W78" s="21" t="str">
        <f>IFERROR(VLOOKUP(A78,'12.08.18.2 Whaka SL'!A:G,7,FALSE)," ")</f>
        <v xml:space="preserve"> </v>
      </c>
      <c r="X78" s="24"/>
      <c r="Y78" s="21">
        <f>IFERROR(VLOOKUP(A78,'20.08.18.2 Coronet SL'!C:K,9,FALSE)," ")</f>
        <v>208.29</v>
      </c>
      <c r="Z78" s="21">
        <f>IFERROR(VLOOKUP(A78,'16.09.18.1 Mt Hutt SL'!A:B,2,FALSE)," ")</f>
        <v>173.34</v>
      </c>
      <c r="AA78" s="21">
        <f>IFERROR(VLOOKUP(A78,'16.09.18 .2 Mt Hutt SL'!A:B,2,FALSE)," ")</f>
        <v>184.27</v>
      </c>
      <c r="AB78" s="21">
        <f>IFERROR(VLOOKUP(A78,'180923.1 WH SL'!C:K,9,FALSE)," ")</f>
        <v>174.68</v>
      </c>
      <c r="AC78" s="21">
        <f>IFERROR(VLOOKUP(A78,'180927.1 CA SL '!A:L,12,FALSE)," ")</f>
        <v>142.25</v>
      </c>
      <c r="AD78" s="21">
        <f>IFERROR(VLOOKUP(A78,'180927.2 CA SL'!A:L,12,FALSE)," ")</f>
        <v>133.76</v>
      </c>
      <c r="AE78" s="21" t="str">
        <f>IFERROR(VLOOKUP(A78,'21.10.18.2   Snowplanet SL'!C:J,8,FALSE)," ")</f>
        <v xml:space="preserve"> </v>
      </c>
      <c r="AF78" t="str">
        <f>IFERROR(VLOOKUP(A78,'21.10.18.4 Snowplanet SL'!C:J,8,FALSE)," ")</f>
        <v xml:space="preserve"> </v>
      </c>
      <c r="AH78" s="25">
        <f>IFERROR(VLOOKUP(A78,'18.0 Base List'!A:G,5,FALSE),"990.00")</f>
        <v>169.185</v>
      </c>
      <c r="AI78" s="25">
        <f>AH78+(AH78*0.5)</f>
        <v>253.7775</v>
      </c>
      <c r="AJ78">
        <f>IFERROR((SMALL(T78:AF78,1)+SMALL(T78:AF78,2))/2," ")</f>
        <v>138.005</v>
      </c>
      <c r="AK78">
        <f>IFERROR(SMALL(T78:AF78,1)+(SMALL(T78:AF78,1)*0.2)," ")</f>
        <v>160.512</v>
      </c>
      <c r="AM78" s="25">
        <f>MIN(AI78,AJ78,AK78)</f>
        <v>138.005</v>
      </c>
      <c r="AP78" s="21" t="str">
        <f>IFERROR(VLOOKUP(A78,'11.08.18.1 Whaka GS'!A:I,9,FALSE)," ")</f>
        <v xml:space="preserve"> </v>
      </c>
      <c r="AQ78" s="21" t="str">
        <f>IFERROR(VLOOKUP(A78,'11.08.18.2 Whaka GS'!A:G,7,FALSE)," ")</f>
        <v xml:space="preserve"> </v>
      </c>
      <c r="AR78" s="21">
        <f>IFERROR(VLOOKUP(A78,'18.08.18 .1 Coronet GS'!C:K,9,FALSE)," ")</f>
        <v>214.71</v>
      </c>
      <c r="AS78" s="21">
        <f>IFERROR(VLOOKUP(A78,'18.08.18 .2 Coronet GS'!C:K,9,FALSE)," ")</f>
        <v>203.99</v>
      </c>
      <c r="AU78" s="21">
        <f>IFERROR(VLOOKUP(A78,'19.08.18 .2 Coronet GS'!C:K,9,FALSE)," ")</f>
        <v>208.51</v>
      </c>
      <c r="AV78" s="21">
        <f>IFERROR(VLOOKUP(A78,'15.09.18.1 Mt Hutt GS '!A:B,2,FALSE)," ")</f>
        <v>163.59</v>
      </c>
      <c r="AW78" s="21" t="str">
        <f>IFERROR(VLOOKUP(A78,'180922.1 WH GS'!C:K,9,FALSE)," ")</f>
        <v xml:space="preserve"> </v>
      </c>
      <c r="AX78" s="21" t="str">
        <f>IFERROR(VLOOKUP(A78,'180922.2 WH GS 2'!C:K,9,FALSE)," ")</f>
        <v xml:space="preserve"> </v>
      </c>
      <c r="AY78" s="21">
        <f>IFERROR(VLOOKUP(A78,'180928.1 CA GS'!A:L,12,FALSE)," " )</f>
        <v>178.49</v>
      </c>
      <c r="AZ78" s="21">
        <f>IFERROR(VLOOKUP(A78,'180928.2 CA GS'!C:I,7,FALSE)," ")</f>
        <v>179.09</v>
      </c>
      <c r="BA78" s="21">
        <f>IFERROR(VLOOKUP(A78,'180928.3 CA GS'!C:I,7,FALSE)," ")</f>
        <v>193.88</v>
      </c>
      <c r="BC78" s="25">
        <f>IFERROR(VLOOKUP(A78,'18.0 Base List'!A:F,6,FALSE),"990.00")</f>
        <v>141.21</v>
      </c>
      <c r="BD78" s="25">
        <f>BC78+(BC78*0.5)</f>
        <v>211.815</v>
      </c>
      <c r="BE78">
        <f>IFERROR((SMALL(AP78:BA78,1)+SMALL(AP78:BA78,2))/2," ")</f>
        <v>171.04000000000002</v>
      </c>
      <c r="BF78">
        <f>IFERROR(SMALL(AP78:BA78,1)+(SMALL(AP78:BA78,1)*0.2)," ")</f>
        <v>196.30799999999999</v>
      </c>
      <c r="BH78" s="25">
        <f>MIN(BD78,BE78,BF78)</f>
        <v>171.04000000000002</v>
      </c>
      <c r="BK78" s="21">
        <f>IFERROR(VLOOKUP(A78,'14.09.18 Mt Hutt SG'!A:C,2,FALSE)," ")</f>
        <v>204</v>
      </c>
      <c r="BL78" s="21" t="str">
        <f>IFERROR(VLOOKUP(A78,'14.09.18.2 Mt Hutt SG'!A:B,2,FALSE)," ")</f>
        <v xml:space="preserve"> </v>
      </c>
      <c r="BN78" s="25">
        <f>IFERROR(VLOOKUP(A78,'18.0 Base List'!A:G,7,FALSE),990)</f>
        <v>122.75000000000001</v>
      </c>
      <c r="BO78" s="25">
        <f>BN78+(BN78*0.5)</f>
        <v>184.12500000000003</v>
      </c>
      <c r="BP78" t="str">
        <f>IFERROR((SMALL(BK78:BL78,1)+SMALL(BK78:BL78,2))/2," ")</f>
        <v xml:space="preserve"> </v>
      </c>
      <c r="BQ78">
        <f>IFERROR(SMALL(BK78:BL78,1)+(SMALL(BK78:BL78,1)*0.2)," ")</f>
        <v>244.8</v>
      </c>
      <c r="BS78" s="25">
        <f>MIN(BO78,BP78,BQ78)</f>
        <v>184.12500000000003</v>
      </c>
    </row>
    <row r="79" spans="1:71" x14ac:dyDescent="0.25">
      <c r="A79">
        <v>2015073168</v>
      </c>
      <c r="B79" t="s">
        <v>181</v>
      </c>
      <c r="C79" t="s">
        <v>327</v>
      </c>
      <c r="D79" t="s">
        <v>58</v>
      </c>
      <c r="E79" t="s">
        <v>52</v>
      </c>
      <c r="F79">
        <v>2004</v>
      </c>
      <c r="G79" t="str">
        <f>VLOOKUP(F79,'18 Age Cats'!A:B,2,FALSE)</f>
        <v>U16</v>
      </c>
      <c r="H79" t="s">
        <v>514</v>
      </c>
      <c r="I79" t="s">
        <v>514</v>
      </c>
      <c r="J79" s="36">
        <f>AM79</f>
        <v>89.344999999999999</v>
      </c>
      <c r="K79">
        <v>7</v>
      </c>
      <c r="L79" t="str">
        <f>IF(J79=AI79,"*"," ")</f>
        <v xml:space="preserve"> </v>
      </c>
      <c r="M79" s="36">
        <f>BH79</f>
        <v>66.709999999999994</v>
      </c>
      <c r="N79">
        <v>4</v>
      </c>
      <c r="O79" t="str">
        <f>IF(M79=BD79,"*"," ")</f>
        <v xml:space="preserve"> </v>
      </c>
      <c r="P79" s="36">
        <f>BS79</f>
        <v>113.41200000000001</v>
      </c>
      <c r="Q79">
        <v>6</v>
      </c>
      <c r="R79" t="str">
        <f>IF(P79=BO79,"*"," ")</f>
        <v xml:space="preserve"> </v>
      </c>
      <c r="T79" s="21">
        <f>IFERROR(VLOOKUP(A79,'15.07.18.1 Mt Hutt SL'!C:I,7,FALSE)," ")</f>
        <v>117.35</v>
      </c>
      <c r="U79" s="21">
        <f>IFERROR(VLOOKUP(A79,'15.07.18.2 Mt Hutt SL'!C:I,7,FALSE)," ")</f>
        <v>108.75</v>
      </c>
      <c r="V79" s="21" t="str">
        <f>IFERROR(VLOOKUP(A79,'12.08.18.1 Whaka SL'!A:G,7,FALSE)," ")</f>
        <v xml:space="preserve"> </v>
      </c>
      <c r="W79" s="21" t="str">
        <f>IFERROR(VLOOKUP(A79,'12.08.18.2 Whaka SL'!A:G,7,FALSE)," ")</f>
        <v xml:space="preserve"> </v>
      </c>
      <c r="X79" s="24">
        <f>IFERROR(VLOOKUP(A79,'20.08.18.1 Coronet SL'!C:K,9,FALSE)," ")</f>
        <v>176.46</v>
      </c>
      <c r="Y79" s="21">
        <f>IFERROR(VLOOKUP(A79,'20.08.18.2 Coronet SL'!C:K,9,FALSE)," ")</f>
        <v>163.91</v>
      </c>
      <c r="Z79" s="21">
        <f>IFERROR(VLOOKUP(A79,'16.09.18.1 Mt Hutt SL'!A:B,2,FALSE)," ")</f>
        <v>131.94</v>
      </c>
      <c r="AA79" s="21">
        <f>IFERROR(VLOOKUP(A79,'16.09.18 .2 Mt Hutt SL'!A:B,2,FALSE)," ")</f>
        <v>123.19</v>
      </c>
      <c r="AB79" s="21">
        <f>IFERROR(VLOOKUP(A79,'180923.1 WH SL'!C:K,9,FALSE)," ")</f>
        <v>107.98</v>
      </c>
      <c r="AC79" s="21">
        <f>IFERROR(VLOOKUP(A79,'180927.1 CA SL '!A:L,12,FALSE)," ")</f>
        <v>77.2</v>
      </c>
      <c r="AD79" s="21">
        <f>IFERROR(VLOOKUP(A79,'180927.2 CA SL'!A:L,12,FALSE)," ")</f>
        <v>101.49</v>
      </c>
      <c r="AE79" s="21" t="str">
        <f>IFERROR(VLOOKUP(A79,'21.10.18.2   Snowplanet SL'!C:J,8,FALSE)," ")</f>
        <v xml:space="preserve"> </v>
      </c>
      <c r="AF79" t="str">
        <f>IFERROR(VLOOKUP(A79,'21.10.18.4 Snowplanet SL'!C:J,8,FALSE)," ")</f>
        <v xml:space="preserve"> </v>
      </c>
      <c r="AH79" s="25">
        <f>IFERROR(VLOOKUP(A79,'18.0 Base List'!A:G,5,FALSE),"990.00")</f>
        <v>117.07499999999999</v>
      </c>
      <c r="AI79" s="25">
        <f>AH79+(AH79*0.5)</f>
        <v>175.61249999999998</v>
      </c>
      <c r="AJ79">
        <f>IFERROR((SMALL(T79:AF79,1)+SMALL(T79:AF79,2))/2," ")</f>
        <v>89.344999999999999</v>
      </c>
      <c r="AK79">
        <f>IFERROR(SMALL(T79:AF79,1)+(SMALL(T79:AF79,1)*0.2)," ")</f>
        <v>92.64</v>
      </c>
      <c r="AM79" s="25">
        <f>MIN(AI79,AJ79,AK79)</f>
        <v>89.344999999999999</v>
      </c>
      <c r="AP79" s="21" t="str">
        <f>IFERROR(VLOOKUP(A79,'11.08.18.1 Whaka GS'!A:I,9,FALSE)," ")</f>
        <v xml:space="preserve"> </v>
      </c>
      <c r="AQ79" s="21" t="str">
        <f>IFERROR(VLOOKUP(A79,'11.08.18.2 Whaka GS'!A:G,7,FALSE)," ")</f>
        <v xml:space="preserve"> </v>
      </c>
      <c r="AS79" s="21">
        <f>IFERROR(VLOOKUP(A79,'18.08.18 .2 Coronet GS'!C:K,9,FALSE)," ")</f>
        <v>83.49</v>
      </c>
      <c r="AT79" s="21">
        <f>IFERROR(VLOOKUP(A79,'19.08.18 .1 Coronet GS'!C:K,9,FALSE)," ")</f>
        <v>90.24</v>
      </c>
      <c r="AU79" s="21">
        <f>IFERROR(VLOOKUP(A79,'19.08.18 .2 Coronet GS'!C:K,9,FALSE)," ")</f>
        <v>80.23</v>
      </c>
      <c r="AV79" s="21">
        <f>IFERROR(VLOOKUP(A79,'15.09.18.1 Mt Hutt GS '!A:B,2,FALSE)," ")</f>
        <v>83.74</v>
      </c>
      <c r="AW79" s="21">
        <f>IFERROR(VLOOKUP(A79,'180922.1 WH GS'!C:K,9,FALSE)," ")</f>
        <v>59.73</v>
      </c>
      <c r="AX79" s="21">
        <f>IFERROR(VLOOKUP(A79,'180922.2 WH GS 2'!C:K,9,FALSE)," ")</f>
        <v>114.03</v>
      </c>
      <c r="AY79" s="21">
        <f>IFERROR(VLOOKUP(A79,'180928.1 CA GS'!A:L,12,FALSE)," " )</f>
        <v>86.93</v>
      </c>
      <c r="AZ79" s="21">
        <f>IFERROR(VLOOKUP(A79,'180928.2 CA GS'!C:I,7,FALSE)," ")</f>
        <v>73.69</v>
      </c>
      <c r="BA79" s="21">
        <f>IFERROR(VLOOKUP(A79,'180928.3 CA GS'!C:I,7,FALSE)," ")</f>
        <v>76.8</v>
      </c>
      <c r="BC79" s="25">
        <f>IFERROR(VLOOKUP(A79,'18.0 Base List'!A:F,6,FALSE),"990.00")</f>
        <v>76.72</v>
      </c>
      <c r="BD79" s="25">
        <f>BC79+(BC79*0.5)</f>
        <v>115.08</v>
      </c>
      <c r="BE79">
        <f>IFERROR((SMALL(AP79:BA79,1)+SMALL(AP79:BA79,2))/2," ")</f>
        <v>66.709999999999994</v>
      </c>
      <c r="BF79">
        <f>IFERROR(SMALL(AP79:BA79,1)+(SMALL(AP79:BA79,1)*0.2)," ")</f>
        <v>71.676000000000002</v>
      </c>
      <c r="BH79" s="25">
        <f>MIN(BD79,BE79,BF79)</f>
        <v>66.709999999999994</v>
      </c>
      <c r="BK79" s="21">
        <f>IFERROR(VLOOKUP(A79,'14.09.18 Mt Hutt SG'!A:C,2,FALSE)," ")</f>
        <v>94.51</v>
      </c>
      <c r="BL79" s="21" t="str">
        <f>IFERROR(VLOOKUP(A79,'14.09.18.2 Mt Hutt SG'!A:B,2,FALSE)," ")</f>
        <v xml:space="preserve"> </v>
      </c>
      <c r="BN79" s="25">
        <f>IFERROR(VLOOKUP(A79,'18.0 Base List'!A:G,7,FALSE),990)</f>
        <v>101.42999999999998</v>
      </c>
      <c r="BO79" s="25">
        <f>BN79+(BN79*0.5)</f>
        <v>152.14499999999998</v>
      </c>
      <c r="BP79" t="str">
        <f>IFERROR((SMALL(BK79:BL79,1)+SMALL(BK79:BL79,2))/2," ")</f>
        <v xml:space="preserve"> </v>
      </c>
      <c r="BQ79">
        <f>IFERROR(SMALL(BK79:BL79,1)+(SMALL(BK79:BL79,1)*0.2)," ")</f>
        <v>113.41200000000001</v>
      </c>
      <c r="BS79" s="25">
        <f>MIN(BO79,BP79,BQ79)</f>
        <v>113.41200000000001</v>
      </c>
    </row>
    <row r="80" spans="1:71" x14ac:dyDescent="0.25">
      <c r="A80">
        <v>2015063044</v>
      </c>
      <c r="B80" t="s">
        <v>323</v>
      </c>
      <c r="C80" t="s">
        <v>324</v>
      </c>
      <c r="D80" t="s">
        <v>58</v>
      </c>
      <c r="E80" t="s">
        <v>57</v>
      </c>
      <c r="F80">
        <v>2003</v>
      </c>
      <c r="G80" t="str">
        <f>VLOOKUP(F80,'18 Age Cats'!A:B,2,FALSE)</f>
        <v>U16</v>
      </c>
      <c r="H80" t="s">
        <v>598</v>
      </c>
      <c r="I80" t="s">
        <v>606</v>
      </c>
      <c r="J80" s="36">
        <f>AM80</f>
        <v>427.94399999999996</v>
      </c>
      <c r="K80">
        <v>69</v>
      </c>
      <c r="L80" t="str">
        <f>IF(J80=AI80,"*"," ")</f>
        <v>*</v>
      </c>
      <c r="M80" s="36">
        <f>BH80</f>
        <v>990</v>
      </c>
      <c r="O80" t="str">
        <f>IF(M80=BD80,"*"," ")</f>
        <v>*</v>
      </c>
      <c r="P80" s="36">
        <f>BS80</f>
        <v>990</v>
      </c>
      <c r="R80" t="str">
        <f>IF(P80=BO80,"*"," ")</f>
        <v>*</v>
      </c>
      <c r="T80" s="21" t="str">
        <f>IFERROR(VLOOKUP(A80,'15.07.18.1 Mt Hutt SL'!C:I,7,FALSE)," ")</f>
        <v xml:space="preserve"> </v>
      </c>
      <c r="U80" s="21" t="str">
        <f>IFERROR(VLOOKUP(A80,'15.07.18.2 Mt Hutt SL'!C:I,7,FALSE)," ")</f>
        <v xml:space="preserve"> </v>
      </c>
      <c r="V80" s="21" t="str">
        <f>IFERROR(VLOOKUP(A80,'12.08.18.1 Whaka SL'!A:G,7,FALSE)," ")</f>
        <v xml:space="preserve"> </v>
      </c>
      <c r="W80" s="21" t="str">
        <f>IFERROR(VLOOKUP(A80,'12.08.18.2 Whaka SL'!A:G,7,FALSE)," ")</f>
        <v xml:space="preserve"> </v>
      </c>
      <c r="X80" s="24" t="str">
        <f>IFERROR(VLOOKUP(A80,'20.08.18.1 Coronet SL'!C:K,9,FALSE)," ")</f>
        <v xml:space="preserve"> </v>
      </c>
      <c r="Y80" s="21" t="str">
        <f>IFERROR(VLOOKUP(A80,'20.08.18.2 Coronet SL'!C:K,9,FALSE)," ")</f>
        <v xml:space="preserve"> </v>
      </c>
      <c r="Z80" s="21" t="str">
        <f>IFERROR(VLOOKUP(A80,'16.09.18.1 Mt Hutt SL'!A:B,2,FALSE)," ")</f>
        <v xml:space="preserve"> </v>
      </c>
      <c r="AA80" s="21" t="str">
        <f>IFERROR(VLOOKUP(A80,'16.09.18 .2 Mt Hutt SL'!A:B,2,FALSE)," ")</f>
        <v xml:space="preserve"> </v>
      </c>
      <c r="AB80" s="21" t="str">
        <f>IFERROR(VLOOKUP(A80,'180923.1 WH SL'!C:K,9,FALSE)," ")</f>
        <v xml:space="preserve"> </v>
      </c>
      <c r="AC80" s="21" t="str">
        <f>IFERROR(VLOOKUP(A80,'180927.1 CA SL '!A:L,12,FALSE)," ")</f>
        <v xml:space="preserve"> </v>
      </c>
      <c r="AD80" s="21" t="str">
        <f>IFERROR(VLOOKUP(A80,'180927.2 CA SL'!A:L,12,FALSE)," ")</f>
        <v xml:space="preserve"> </v>
      </c>
      <c r="AE80" s="21" t="str">
        <f>IFERROR(VLOOKUP(A80,'21.10.18.2   Snowplanet SL'!C:J,8,FALSE)," ")</f>
        <v xml:space="preserve"> </v>
      </c>
      <c r="AF80" t="str">
        <f>IFERROR(VLOOKUP(A80,'21.10.18.4 Snowplanet SL'!C:J,8,FALSE)," ")</f>
        <v xml:space="preserve"> </v>
      </c>
      <c r="AH80" s="25">
        <f>IFERROR(VLOOKUP(A80,'18.0 Base List'!A:G,5,FALSE),"990.00")</f>
        <v>285.29599999999999</v>
      </c>
      <c r="AI80" s="25">
        <f>AH80+(AH80*0.5)</f>
        <v>427.94399999999996</v>
      </c>
      <c r="AJ80" t="str">
        <f>IFERROR((SMALL(T80:AF80,1)+SMALL(T80:AF80,2))/2," ")</f>
        <v xml:space="preserve"> </v>
      </c>
      <c r="AK80" t="str">
        <f>IFERROR(SMALL(T80:AF80,1)+(SMALL(T80:AF80,1)*0.2)," ")</f>
        <v xml:space="preserve"> </v>
      </c>
      <c r="AM80" s="25">
        <f>MIN(AI80,AJ80,AK80)</f>
        <v>427.94399999999996</v>
      </c>
      <c r="AP80" s="21" t="str">
        <f>IFERROR(VLOOKUP(A80,'11.08.18.1 Whaka GS'!A:I,9,FALSE)," ")</f>
        <v xml:space="preserve"> </v>
      </c>
      <c r="AQ80" s="21" t="str">
        <f>IFERROR(VLOOKUP(A80,'11.08.18.2 Whaka GS'!A:G,7,FALSE)," ")</f>
        <v xml:space="preserve"> </v>
      </c>
      <c r="AR80" s="21" t="str">
        <f>IFERROR(VLOOKUP(A80,'18.08.18 .1 Coronet GS'!C:K,9,FALSE)," ")</f>
        <v xml:space="preserve"> </v>
      </c>
      <c r="AS80" s="21" t="str">
        <f>IFERROR(VLOOKUP(A80,'18.08.18 .2 Coronet GS'!C:K,9,FALSE)," ")</f>
        <v xml:space="preserve"> </v>
      </c>
      <c r="AT80" s="21" t="str">
        <f>IFERROR(VLOOKUP(A80,'19.08.18 .1 Coronet GS'!C:K,9,FALSE)," ")</f>
        <v xml:space="preserve"> </v>
      </c>
      <c r="AU80" s="21" t="str">
        <f>IFERROR(VLOOKUP(A80,'19.08.18 .2 Coronet GS'!C:K,9,FALSE)," ")</f>
        <v xml:space="preserve"> </v>
      </c>
      <c r="AV80" s="21" t="str">
        <f>IFERROR(VLOOKUP(A80,'15.09.18.1 Mt Hutt GS '!A:B,2,FALSE)," ")</f>
        <v xml:space="preserve"> </v>
      </c>
      <c r="AW80" s="21" t="str">
        <f>IFERROR(VLOOKUP(A80,'180922.1 WH GS'!C:K,9,FALSE)," ")</f>
        <v xml:space="preserve"> </v>
      </c>
      <c r="AX80" s="21" t="str">
        <f>IFERROR(VLOOKUP(A80,'180922.2 WH GS 2'!C:K,9,FALSE)," ")</f>
        <v xml:space="preserve"> </v>
      </c>
      <c r="AY80" s="21" t="str">
        <f>IFERROR(VLOOKUP(A80,'180928.1 CA GS'!A:L,12,FALSE)," " )</f>
        <v xml:space="preserve"> </v>
      </c>
      <c r="AZ80" s="21" t="str">
        <f>IFERROR(VLOOKUP(A80,'180928.2 CA GS'!C:I,7,FALSE)," ")</f>
        <v xml:space="preserve"> </v>
      </c>
      <c r="BA80" s="21" t="str">
        <f>IFERROR(VLOOKUP(A80,'180928.3 CA GS'!C:I,7,FALSE)," ")</f>
        <v xml:space="preserve"> </v>
      </c>
      <c r="BC80" s="25">
        <v>990</v>
      </c>
      <c r="BD80" s="25">
        <v>990</v>
      </c>
      <c r="BE80" t="str">
        <f>IFERROR((SMALL(AP80:BA80,1)+SMALL(AP80:BA80,2))/2," ")</f>
        <v xml:space="preserve"> </v>
      </c>
      <c r="BF80" t="str">
        <f>IFERROR(SMALL(AP80:BA80,1)+(SMALL(AP80:BA80,1)*0.2)," ")</f>
        <v xml:space="preserve"> </v>
      </c>
      <c r="BH80" s="25">
        <f>MIN(BD80,BE80,BF80)</f>
        <v>990</v>
      </c>
      <c r="BK80" s="21" t="str">
        <f>IFERROR(VLOOKUP(A80,'14.09.18 Mt Hutt SG'!A:C,2,FALSE)," ")</f>
        <v xml:space="preserve"> </v>
      </c>
      <c r="BL80" s="21" t="str">
        <f>IFERROR(VLOOKUP(A80,'14.09.18.2 Mt Hutt SG'!A:B,2,FALSE)," ")</f>
        <v xml:space="preserve"> </v>
      </c>
      <c r="BN80" s="25">
        <v>990</v>
      </c>
      <c r="BO80" s="25">
        <v>990</v>
      </c>
      <c r="BP80" t="str">
        <f>IFERROR((SMALL(BK80:BL80,1)+SMALL(BK80:BL80,2))/2," ")</f>
        <v xml:space="preserve"> </v>
      </c>
      <c r="BQ80" t="str">
        <f>IFERROR(SMALL(BK80:BL80,1)+(SMALL(BK80:BL80,1)*0.2)," ")</f>
        <v xml:space="preserve"> </v>
      </c>
      <c r="BS80" s="25">
        <f>MIN(BO80,BP80,BQ80)</f>
        <v>990</v>
      </c>
    </row>
    <row r="81" spans="1:71" x14ac:dyDescent="0.25">
      <c r="A81">
        <v>2015063045</v>
      </c>
      <c r="B81" t="s">
        <v>657</v>
      </c>
      <c r="C81" t="s">
        <v>324</v>
      </c>
      <c r="D81" t="s">
        <v>58</v>
      </c>
      <c r="E81" t="s">
        <v>57</v>
      </c>
      <c r="F81">
        <v>2006</v>
      </c>
      <c r="G81" t="str">
        <f>VLOOKUP(F81,'18 Age Cats'!A:B,2,FALSE)</f>
        <v>U14</v>
      </c>
      <c r="H81" t="s">
        <v>598</v>
      </c>
      <c r="I81" t="s">
        <v>606</v>
      </c>
      <c r="J81" s="36">
        <f>AM81</f>
        <v>990</v>
      </c>
      <c r="L81" t="str">
        <f>IF(J81=AI81,"*"," ")</f>
        <v>*</v>
      </c>
      <c r="M81" s="36">
        <f>BH81</f>
        <v>990</v>
      </c>
      <c r="O81" t="str">
        <f>IF(M81=BD81,"*"," ")</f>
        <v>*</v>
      </c>
      <c r="P81" s="36">
        <f>BS81</f>
        <v>990</v>
      </c>
      <c r="R81" t="str">
        <f>IF(P81=BO81,"*"," ")</f>
        <v>*</v>
      </c>
      <c r="T81" s="21" t="str">
        <f>IFERROR(VLOOKUP(A81,'15.07.18.1 Mt Hutt SL'!C:I,7,FALSE)," ")</f>
        <v xml:space="preserve"> </v>
      </c>
      <c r="U81" s="21" t="str">
        <f>IFERROR(VLOOKUP(A81,'15.07.18.2 Mt Hutt SL'!C:I,7,FALSE)," ")</f>
        <v xml:space="preserve"> </v>
      </c>
      <c r="V81" s="21" t="str">
        <f>IFERROR(VLOOKUP(A81,'12.08.18.1 Whaka SL'!A:G,7,FALSE)," ")</f>
        <v xml:space="preserve"> </v>
      </c>
      <c r="W81" s="21" t="str">
        <f>IFERROR(VLOOKUP(A81,'12.08.18.2 Whaka SL'!A:G,7,FALSE)," ")</f>
        <v xml:space="preserve"> </v>
      </c>
      <c r="X81" s="24" t="str">
        <f>IFERROR(VLOOKUP(A81,'20.08.18.1 Coronet SL'!C:K,9,FALSE)," ")</f>
        <v xml:space="preserve"> </v>
      </c>
      <c r="Y81" s="21" t="str">
        <f>IFERROR(VLOOKUP(A81,'20.08.18.2 Coronet SL'!C:K,9,FALSE)," ")</f>
        <v xml:space="preserve"> </v>
      </c>
      <c r="Z81" s="21" t="str">
        <f>IFERROR(VLOOKUP(A81,'16.09.18.1 Mt Hutt SL'!A:B,2,FALSE)," ")</f>
        <v xml:space="preserve"> </v>
      </c>
      <c r="AA81" s="21" t="str">
        <f>IFERROR(VLOOKUP(A81,'16.09.18 .2 Mt Hutt SL'!A:B,2,FALSE)," ")</f>
        <v xml:space="preserve"> </v>
      </c>
      <c r="AB81" s="21" t="str">
        <f>IFERROR(VLOOKUP(A81,'180923.1 WH SL'!C:K,9,FALSE)," ")</f>
        <v xml:space="preserve"> </v>
      </c>
      <c r="AC81" s="21" t="str">
        <f>IFERROR(VLOOKUP(A81,'180927.1 CA SL '!A:L,12,FALSE)," ")</f>
        <v xml:space="preserve"> </v>
      </c>
      <c r="AD81" s="21" t="str">
        <f>IFERROR(VLOOKUP(A81,'180927.2 CA SL'!A:L,12,FALSE)," ")</f>
        <v xml:space="preserve"> </v>
      </c>
      <c r="AE81" s="21" t="str">
        <f>IFERROR(VLOOKUP(A81,'21.10.18.2   Snowplanet SL'!C:J,8,FALSE)," ")</f>
        <v xml:space="preserve"> </v>
      </c>
      <c r="AF81" t="str">
        <f>IFERROR(VLOOKUP(A81,'21.10.18.4 Snowplanet SL'!C:J,8,FALSE)," ")</f>
        <v xml:space="preserve"> </v>
      </c>
      <c r="AH81" s="25">
        <v>990</v>
      </c>
      <c r="AI81" s="25">
        <v>990</v>
      </c>
      <c r="AJ81" t="str">
        <f>IFERROR((SMALL(T81:AF81,1)+SMALL(T81:AF81,2))/2," ")</f>
        <v xml:space="preserve"> </v>
      </c>
      <c r="AK81" t="str">
        <f>IFERROR(SMALL(T81:AF81,1)+(SMALL(T81:AF81,1)*0.2)," ")</f>
        <v xml:space="preserve"> </v>
      </c>
      <c r="AM81" s="25">
        <f>MIN(AI81,AJ81,AK81)</f>
        <v>990</v>
      </c>
      <c r="AP81" s="21" t="str">
        <f>IFERROR(VLOOKUP(A81,'11.08.18.1 Whaka GS'!A:I,9,FALSE)," ")</f>
        <v xml:space="preserve"> </v>
      </c>
      <c r="AQ81" s="21" t="str">
        <f>IFERROR(VLOOKUP(A81,'11.08.18.2 Whaka GS'!A:G,7,FALSE)," ")</f>
        <v xml:space="preserve"> </v>
      </c>
      <c r="AR81" s="21" t="str">
        <f>IFERROR(VLOOKUP(A81,'18.08.18 .1 Coronet GS'!C:K,9,FALSE)," ")</f>
        <v xml:space="preserve"> </v>
      </c>
      <c r="AS81" s="21" t="str">
        <f>IFERROR(VLOOKUP(A81,'18.08.18 .2 Coronet GS'!C:K,9,FALSE)," ")</f>
        <v xml:space="preserve"> </v>
      </c>
      <c r="AT81" s="21" t="str">
        <f>IFERROR(VLOOKUP(A81,'19.08.18 .1 Coronet GS'!C:K,9,FALSE)," ")</f>
        <v xml:space="preserve"> </v>
      </c>
      <c r="AU81" s="21" t="str">
        <f>IFERROR(VLOOKUP(A81,'19.08.18 .2 Coronet GS'!C:K,9,FALSE)," ")</f>
        <v xml:space="preserve"> </v>
      </c>
      <c r="AV81" s="21" t="str">
        <f>IFERROR(VLOOKUP(A81,'15.09.18.1 Mt Hutt GS '!A:B,2,FALSE)," ")</f>
        <v xml:space="preserve"> </v>
      </c>
      <c r="AW81" s="21" t="str">
        <f>IFERROR(VLOOKUP(A81,'180922.1 WH GS'!C:K,9,FALSE)," ")</f>
        <v xml:space="preserve"> </v>
      </c>
      <c r="AX81" s="21" t="str">
        <f>IFERROR(VLOOKUP(A81,'180922.2 WH GS 2'!C:K,9,FALSE)," ")</f>
        <v xml:space="preserve"> </v>
      </c>
      <c r="AY81" s="21" t="str">
        <f>IFERROR(VLOOKUP(A81,'180928.1 CA GS'!A:L,12,FALSE)," " )</f>
        <v xml:space="preserve"> </v>
      </c>
      <c r="AZ81" s="21" t="str">
        <f>IFERROR(VLOOKUP(A81,'180928.2 CA GS'!C:I,7,FALSE)," ")</f>
        <v xml:space="preserve"> </v>
      </c>
      <c r="BA81" s="21" t="str">
        <f>IFERROR(VLOOKUP(A81,'180928.3 CA GS'!C:I,7,FALSE)," ")</f>
        <v xml:space="preserve"> </v>
      </c>
      <c r="BC81" s="25">
        <v>990</v>
      </c>
      <c r="BD81" s="25">
        <v>990</v>
      </c>
      <c r="BE81" t="str">
        <f>IFERROR((SMALL(AP81:BA81,1)+SMALL(AP81:BA81,2))/2," ")</f>
        <v xml:space="preserve"> </v>
      </c>
      <c r="BF81" t="str">
        <f>IFERROR(SMALL(AP81:BA81,1)+(SMALL(AP81:BA81,1)*0.2)," ")</f>
        <v xml:space="preserve"> </v>
      </c>
      <c r="BH81" s="25">
        <f>MIN(BD81,BE81,BF81)</f>
        <v>990</v>
      </c>
      <c r="BK81" s="21" t="str">
        <f>IFERROR(VLOOKUP(A81,'14.09.18 Mt Hutt SG'!A:C,2,FALSE)," ")</f>
        <v xml:space="preserve"> </v>
      </c>
      <c r="BL81" s="21" t="str">
        <f>IFERROR(VLOOKUP(A81,'14.09.18.2 Mt Hutt SG'!A:B,2,FALSE)," ")</f>
        <v xml:space="preserve"> </v>
      </c>
      <c r="BN81" s="25">
        <v>990</v>
      </c>
      <c r="BO81" s="25">
        <v>990</v>
      </c>
      <c r="BP81" t="str">
        <f>IFERROR((SMALL(BK81:BL81,1)+SMALL(BK81:BL81,2))/2," ")</f>
        <v xml:space="preserve"> </v>
      </c>
      <c r="BQ81" t="str">
        <f>IFERROR(SMALL(BK81:BL81,1)+(SMALL(BK81:BL81,1)*0.2)," ")</f>
        <v xml:space="preserve"> </v>
      </c>
      <c r="BS81" s="25">
        <f>MIN(BO81,BP81,BQ81)</f>
        <v>990</v>
      </c>
    </row>
    <row r="82" spans="1:71" x14ac:dyDescent="0.25">
      <c r="A82">
        <v>201306271</v>
      </c>
      <c r="B82" t="s">
        <v>239</v>
      </c>
      <c r="C82" t="s">
        <v>139</v>
      </c>
      <c r="E82" t="s">
        <v>52</v>
      </c>
      <c r="F82">
        <v>2004</v>
      </c>
      <c r="G82" t="str">
        <f>VLOOKUP(F82,'18 Age Cats'!A:B,2,FALSE)</f>
        <v>U16</v>
      </c>
      <c r="J82" s="36">
        <f>AM82</f>
        <v>114.03999999999999</v>
      </c>
      <c r="K82">
        <v>15</v>
      </c>
      <c r="L82" t="str">
        <f>IF(J82=AI82,"*"," ")</f>
        <v xml:space="preserve"> </v>
      </c>
      <c r="M82" s="36">
        <f>BH82</f>
        <v>101.39</v>
      </c>
      <c r="N82">
        <v>17</v>
      </c>
      <c r="O82" t="str">
        <f>IF(M82=BD82,"*"," ")</f>
        <v xml:space="preserve"> </v>
      </c>
      <c r="P82" s="36">
        <f>BS82</f>
        <v>178.065</v>
      </c>
      <c r="Q82">
        <v>14</v>
      </c>
      <c r="R82" t="str">
        <f>IF(P82=BO82,"*"," ")</f>
        <v xml:space="preserve"> </v>
      </c>
      <c r="T82" s="21" t="str">
        <f>IFERROR(VLOOKUP(A82,'15.07.18.1 Mt Hutt SL'!C:I,7,FALSE)," ")</f>
        <v xml:space="preserve"> </v>
      </c>
      <c r="U82" s="21" t="str">
        <f>IFERROR(VLOOKUP(A82,'15.07.18.2 Mt Hutt SL'!C:I,7,FALSE)," ")</f>
        <v xml:space="preserve"> </v>
      </c>
      <c r="V82" s="21">
        <f>IFERROR(VLOOKUP(A82,'12.08.18.1 Whaka SL'!A:G,7,FALSE)," ")</f>
        <v>115.67</v>
      </c>
      <c r="W82" s="21">
        <f>IFERROR(VLOOKUP(A82,'12.08.18.2 Whaka SL'!A:G,7,FALSE)," ")</f>
        <v>112.41</v>
      </c>
      <c r="X82" s="24"/>
      <c r="Y82" s="21">
        <f>IFERROR(VLOOKUP(A82,'20.08.18.2 Coronet SL'!C:K,9,FALSE)," ")</f>
        <v>274.18</v>
      </c>
      <c r="Z82" s="21" t="str">
        <f>IFERROR(VLOOKUP(A82,'16.09.18.1 Mt Hutt SL'!A:B,2,FALSE)," ")</f>
        <v xml:space="preserve"> </v>
      </c>
      <c r="AA82" s="21" t="str">
        <f>IFERROR(VLOOKUP(A82,'16.09.18 .2 Mt Hutt SL'!A:B,2,FALSE)," ")</f>
        <v xml:space="preserve"> </v>
      </c>
      <c r="AB82" s="21">
        <f>IFERROR(VLOOKUP(A82,'180923.1 WH SL'!C:K,9,FALSE)," ")</f>
        <v>199.18</v>
      </c>
      <c r="AC82" s="21">
        <f>IFERROR(VLOOKUP(A82,'180927.1 CA SL '!A:L,12,FALSE)," ")</f>
        <v>166.62</v>
      </c>
      <c r="AD82" s="21">
        <f>IFERROR(VLOOKUP(A82,'180927.2 CA SL'!A:L,12,FALSE)," ")</f>
        <v>201.62</v>
      </c>
      <c r="AE82" s="21" t="str">
        <f>IFERROR(VLOOKUP(A82,'21.10.18.2   Snowplanet SL'!C:J,8,FALSE)," ")</f>
        <v xml:space="preserve"> </v>
      </c>
      <c r="AF82" t="str">
        <f>IFERROR(VLOOKUP(A82,'21.10.18.4 Snowplanet SL'!C:J,8,FALSE)," ")</f>
        <v xml:space="preserve"> </v>
      </c>
      <c r="AH82" s="25">
        <f>IFERROR(VLOOKUP(A82,'18.0 Base List'!A:G,5,FALSE),"990.00")</f>
        <v>116.315</v>
      </c>
      <c r="AI82" s="25">
        <f>AH82+(AH82*0.5)</f>
        <v>174.4725</v>
      </c>
      <c r="AJ82">
        <f>IFERROR((SMALL(T82:AF82,1)+SMALL(T82:AF82,2))/2," ")</f>
        <v>114.03999999999999</v>
      </c>
      <c r="AK82">
        <f>IFERROR(SMALL(T82:AF82,1)+(SMALL(T82:AF82,1)*0.2)," ")</f>
        <v>134.892</v>
      </c>
      <c r="AM82" s="25">
        <f>MIN(AI82,AJ82,AK82)</f>
        <v>114.03999999999999</v>
      </c>
      <c r="AP82" s="21">
        <f>IFERROR(VLOOKUP(A82,'11.08.18.1 Whaka GS'!A:I,9,FALSE)," ")</f>
        <v>146.29</v>
      </c>
      <c r="AQ82" s="21">
        <f>IFERROR(VLOOKUP(A82,'11.08.18.2 Whaka GS'!A:G,7,FALSE)," ")</f>
        <v>147.01</v>
      </c>
      <c r="AR82" s="21">
        <f>IFERROR(VLOOKUP(A82,'18.08.18 .1 Coronet GS'!C:K,9,FALSE)," ")</f>
        <v>117.71</v>
      </c>
      <c r="AS82" s="21">
        <f>IFERROR(VLOOKUP(A82,'18.08.18 .2 Coronet GS'!C:K,9,FALSE)," ")</f>
        <v>140.93</v>
      </c>
      <c r="AT82" s="21">
        <f>IFERROR(VLOOKUP(A82,'19.08.18 .1 Coronet GS'!C:K,9,FALSE)," ")</f>
        <v>146.28</v>
      </c>
      <c r="AU82" s="21">
        <f>IFERROR(VLOOKUP(A82,'19.08.18 .2 Coronet GS'!C:K,9,FALSE)," ")</f>
        <v>134.19999999999999</v>
      </c>
      <c r="AV82" s="21">
        <f>IFERROR(VLOOKUP(A82,'15.09.18.1 Mt Hutt GS '!A:B,2,FALSE)," ")</f>
        <v>148.18</v>
      </c>
      <c r="AW82" s="21">
        <f>IFERROR(VLOOKUP(A82,'180922.1 WH GS'!C:K,9,FALSE)," ")</f>
        <v>132.58000000000001</v>
      </c>
      <c r="AX82" s="21">
        <f>IFERROR(VLOOKUP(A82,'180922.2 WH GS 2'!C:K,9,FALSE)," ")</f>
        <v>150.27000000000001</v>
      </c>
      <c r="AY82" s="21">
        <f>IFERROR(VLOOKUP(A82,'180928.1 CA GS'!A:L,12,FALSE)," " )</f>
        <v>102.2</v>
      </c>
      <c r="AZ82" s="21">
        <f>IFERROR(VLOOKUP(A82,'180928.2 CA GS'!C:I,7,FALSE)," ")</f>
        <v>130.53</v>
      </c>
      <c r="BA82" s="21">
        <f>IFERROR(VLOOKUP(A82,'180928.3 CA GS'!C:I,7,FALSE)," ")</f>
        <v>100.58</v>
      </c>
      <c r="BC82" s="25">
        <f>IFERROR(VLOOKUP(A82,'18.0 Base List'!A:F,6,FALSE),"990.00")</f>
        <v>79.28000000000003</v>
      </c>
      <c r="BD82" s="25">
        <f>BC82+(BC82*0.5)</f>
        <v>118.92000000000004</v>
      </c>
      <c r="BE82">
        <f>IFERROR((SMALL(AP82:BA82,1)+SMALL(AP82:BA82,2))/2," ")</f>
        <v>101.39</v>
      </c>
      <c r="BF82">
        <f>IFERROR(SMALL(AP82:BA82,1)+(SMALL(AP82:BA82,1)*0.2)," ")</f>
        <v>120.696</v>
      </c>
      <c r="BH82" s="25">
        <f>MIN(BD82,BE82,BF82)</f>
        <v>101.39</v>
      </c>
      <c r="BK82" s="21">
        <f>IFERROR(VLOOKUP(A82,'14.09.18 Mt Hutt SG'!A:C,2,FALSE)," ")</f>
        <v>168.49</v>
      </c>
      <c r="BL82" s="21">
        <f>IFERROR(VLOOKUP(A82,'14.09.18.2 Mt Hutt SG'!A:B,2,FALSE)," ")</f>
        <v>187.64</v>
      </c>
      <c r="BN82" s="25">
        <f>IFERROR(VLOOKUP(A82,'18.0 Base List'!A:G,7,FALSE),990)</f>
        <v>153.83999999999997</v>
      </c>
      <c r="BO82" s="25">
        <f>BN82+(BN82*0.5)</f>
        <v>230.75999999999996</v>
      </c>
      <c r="BP82">
        <f>IFERROR((SMALL(BK82:BL82,1)+SMALL(BK82:BL82,2))/2," ")</f>
        <v>178.065</v>
      </c>
      <c r="BQ82">
        <f>IFERROR(SMALL(BK82:BL82,1)+(SMALL(BK82:BL82,1)*0.2)," ")</f>
        <v>202.18800000000002</v>
      </c>
      <c r="BS82" s="25">
        <f>MIN(BO82,BP82,BQ82)</f>
        <v>178.065</v>
      </c>
    </row>
    <row r="83" spans="1:71" x14ac:dyDescent="0.25">
      <c r="A83">
        <v>201306273</v>
      </c>
      <c r="B83" t="s">
        <v>138</v>
      </c>
      <c r="C83" t="s">
        <v>139</v>
      </c>
      <c r="E83" t="s">
        <v>52</v>
      </c>
      <c r="F83">
        <v>2005</v>
      </c>
      <c r="G83" t="str">
        <f>VLOOKUP(F83,'18 Age Cats'!A:B,2,FALSE)</f>
        <v>U14</v>
      </c>
      <c r="J83" s="36">
        <f>AM83</f>
        <v>211.05500000000001</v>
      </c>
      <c r="K83">
        <v>46</v>
      </c>
      <c r="L83" t="str">
        <f>IF(J83=AI83,"*"," ")</f>
        <v xml:space="preserve"> </v>
      </c>
      <c r="M83" s="36">
        <f>BH83</f>
        <v>120.44499999999999</v>
      </c>
      <c r="N83">
        <v>25</v>
      </c>
      <c r="O83" t="str">
        <f>IF(M83=BD83,"*"," ")</f>
        <v xml:space="preserve"> </v>
      </c>
      <c r="P83" s="36">
        <f>BS83</f>
        <v>218.86</v>
      </c>
      <c r="Q83">
        <v>21</v>
      </c>
      <c r="R83" t="str">
        <f>IF(P83=BO83,"*"," ")</f>
        <v xml:space="preserve"> </v>
      </c>
      <c r="T83" s="21" t="str">
        <f>IFERROR(VLOOKUP(A83,'15.07.18.1 Mt Hutt SL'!C:I,7,FALSE)," ")</f>
        <v xml:space="preserve"> </v>
      </c>
      <c r="U83" s="21" t="str">
        <f>IFERROR(VLOOKUP(A83,'15.07.18.2 Mt Hutt SL'!C:I,7,FALSE)," ")</f>
        <v xml:space="preserve"> </v>
      </c>
      <c r="V83" s="21">
        <f>IFERROR(VLOOKUP(A83,'12.08.18.1 Whaka SL'!A:G,7,FALSE)," ")</f>
        <v>218.28</v>
      </c>
      <c r="W83" s="21">
        <f>IFERROR(VLOOKUP(A83,'12.08.18.2 Whaka SL'!A:G,7,FALSE)," ")</f>
        <v>203.83</v>
      </c>
      <c r="X83" s="24" t="str">
        <f>IFERROR(VLOOKUP(A83,'20.08.18.1 Coronet SL'!C:K,9,FALSE)," ")</f>
        <v xml:space="preserve"> </v>
      </c>
      <c r="Y83" s="21" t="str">
        <f>IFERROR(VLOOKUP(A83,'20.08.18.2 Coronet SL'!C:K,9,FALSE)," ")</f>
        <v xml:space="preserve"> </v>
      </c>
      <c r="Z83" s="21">
        <f>IFERROR(VLOOKUP(A83,'16.09.18.1 Mt Hutt SL'!A:B,2,FALSE)," ")</f>
        <v>336.6</v>
      </c>
      <c r="AA83" s="21">
        <f>IFERROR(VLOOKUP(A83,'16.09.18 .2 Mt Hutt SL'!A:B,2,FALSE)," ")</f>
        <v>296.12</v>
      </c>
      <c r="AB83" s="21">
        <f>IFERROR(VLOOKUP(A83,'180923.1 WH SL'!C:K,9,FALSE)," ")</f>
        <v>246.35</v>
      </c>
      <c r="AC83" s="21" t="str">
        <f>IFERROR(VLOOKUP(A83,'180927.1 CA SL '!A:L,12,FALSE)," ")</f>
        <v xml:space="preserve"> </v>
      </c>
      <c r="AD83" s="21">
        <f>IFERROR(VLOOKUP(A83,'180927.2 CA SL'!A:L,12,FALSE)," ")</f>
        <v>223.72</v>
      </c>
      <c r="AE83" s="21" t="str">
        <f>IFERROR(VLOOKUP(A83,'21.10.18.2   Snowplanet SL'!C:J,8,FALSE)," ")</f>
        <v xml:space="preserve"> </v>
      </c>
      <c r="AF83" t="str">
        <f>IFERROR(VLOOKUP(A83,'21.10.18.4 Snowplanet SL'!C:J,8,FALSE)," ")</f>
        <v xml:space="preserve"> </v>
      </c>
      <c r="AH83" s="25">
        <f>IFERROR(VLOOKUP(A83,'18.0 Base List'!A:G,5,FALSE),"990.00")</f>
        <v>235.06</v>
      </c>
      <c r="AI83" s="25">
        <f>AH83+(AH83*0.5)</f>
        <v>352.59000000000003</v>
      </c>
      <c r="AJ83">
        <f>IFERROR((SMALL(T83:AF83,1)+SMALL(T83:AF83,2))/2," ")</f>
        <v>211.05500000000001</v>
      </c>
      <c r="AK83">
        <f>IFERROR(SMALL(T83:AF83,1)+(SMALL(T83:AF83,1)*0.2)," ")</f>
        <v>244.596</v>
      </c>
      <c r="AM83" s="25">
        <f>MIN(AI83,AJ83,AK83)</f>
        <v>211.05500000000001</v>
      </c>
      <c r="AP83" s="21" t="str">
        <f>IFERROR(VLOOKUP(A83,'11.08.18.1 Whaka GS'!A:I,9,FALSE)," ")</f>
        <v xml:space="preserve"> </v>
      </c>
      <c r="AQ83" s="21">
        <f>IFERROR(VLOOKUP(A83,'11.08.18.2 Whaka GS'!A:G,7,FALSE)," ")</f>
        <v>215.41</v>
      </c>
      <c r="AR83" s="21">
        <f>IFERROR(VLOOKUP(A83,'18.08.18 .1 Coronet GS'!C:K,9,FALSE)," ")</f>
        <v>221.09</v>
      </c>
      <c r="AS83" s="21">
        <f>IFERROR(VLOOKUP(A83,'18.08.18 .2 Coronet GS'!C:K,9,FALSE)," ")</f>
        <v>228.1</v>
      </c>
      <c r="AT83" s="21">
        <f>IFERROR(VLOOKUP(A83,'19.08.18 .1 Coronet GS'!C:K,9,FALSE)," ")</f>
        <v>265.98</v>
      </c>
      <c r="AU83" s="21">
        <f>IFERROR(VLOOKUP(A83,'19.08.18 .2 Coronet GS'!C:K,9,FALSE)," ")</f>
        <v>249.55</v>
      </c>
      <c r="AV83" s="21">
        <f>IFERROR(VLOOKUP(A83,'15.09.18.1 Mt Hutt GS '!A:B,2,FALSE)," ")</f>
        <v>187.38</v>
      </c>
      <c r="AW83" s="21">
        <f>IFERROR(VLOOKUP(A83,'180922.1 WH GS'!C:K,9,FALSE)," ")</f>
        <v>152.43</v>
      </c>
      <c r="AX83" s="21">
        <f>IFERROR(VLOOKUP(A83,'180922.2 WH GS 2'!C:K,9,FALSE)," ")</f>
        <v>112.83</v>
      </c>
      <c r="AY83" s="21">
        <f>IFERROR(VLOOKUP(A83,'180928.1 CA GS'!A:L,12,FALSE)," " )</f>
        <v>151.47</v>
      </c>
      <c r="AZ83" s="21">
        <f>IFERROR(VLOOKUP(A83,'180928.2 CA GS'!C:I,7,FALSE)," ")</f>
        <v>128.06</v>
      </c>
      <c r="BA83" s="21">
        <f>IFERROR(VLOOKUP(A83,'180928.3 CA GS'!C:I,7,FALSE)," ")</f>
        <v>137.41</v>
      </c>
      <c r="BC83" s="25">
        <f>IFERROR(VLOOKUP(A83,'18.0 Base List'!A:F,6,FALSE),"990.00")</f>
        <v>177.76</v>
      </c>
      <c r="BD83" s="25">
        <f>BC83+(BC83*0.5)</f>
        <v>266.64</v>
      </c>
      <c r="BE83">
        <f>IFERROR((SMALL(AP83:BA83,1)+SMALL(AP83:BA83,2))/2," ")</f>
        <v>120.44499999999999</v>
      </c>
      <c r="BF83">
        <f>IFERROR(SMALL(AP83:BA83,1)+(SMALL(AP83:BA83,1)*0.2)," ")</f>
        <v>135.39600000000002</v>
      </c>
      <c r="BH83" s="25">
        <f>MIN(BD83,BE83,BF83)</f>
        <v>120.44499999999999</v>
      </c>
      <c r="BK83" s="21">
        <f>IFERROR(VLOOKUP(A83,'14.09.18 Mt Hutt SG'!A:C,2,FALSE)," ")</f>
        <v>216.84</v>
      </c>
      <c r="BL83" s="21">
        <f>IFERROR(VLOOKUP(A83,'14.09.18.2 Mt Hutt SG'!A:B,2,FALSE)," ")</f>
        <v>220.88</v>
      </c>
      <c r="BN83" s="25">
        <v>990</v>
      </c>
      <c r="BO83" s="25">
        <v>990</v>
      </c>
      <c r="BP83">
        <f>IFERROR((SMALL(BK83:BL83,1)+SMALL(BK83:BL83,2))/2," ")</f>
        <v>218.86</v>
      </c>
      <c r="BQ83">
        <f>IFERROR(SMALL(BK83:BL83,1)+(SMALL(BK83:BL83,1)*0.2)," ")</f>
        <v>260.20800000000003</v>
      </c>
      <c r="BS83" s="25">
        <f>MIN(BO83,BP83,BQ83)</f>
        <v>218.86</v>
      </c>
    </row>
    <row r="84" spans="1:71" x14ac:dyDescent="0.25">
      <c r="A84">
        <v>201306272</v>
      </c>
      <c r="B84" t="s">
        <v>206</v>
      </c>
      <c r="C84" t="s">
        <v>139</v>
      </c>
      <c r="E84" t="s">
        <v>57</v>
      </c>
      <c r="F84">
        <v>2005</v>
      </c>
      <c r="G84" t="str">
        <f>VLOOKUP(F84,'18 Age Cats'!A:B,2,FALSE)</f>
        <v>U14</v>
      </c>
      <c r="J84" s="36">
        <f>AM84</f>
        <v>174.26499999999999</v>
      </c>
      <c r="K84">
        <v>30</v>
      </c>
      <c r="L84" t="str">
        <f>IF(J84=AI84,"*"," ")</f>
        <v xml:space="preserve"> </v>
      </c>
      <c r="M84" s="36">
        <f>BH84</f>
        <v>167.99</v>
      </c>
      <c r="N84">
        <v>29</v>
      </c>
      <c r="O84" t="str">
        <f>IF(M84=BD84,"*"," ")</f>
        <v xml:space="preserve"> </v>
      </c>
      <c r="P84" s="36">
        <f>BS84</f>
        <v>258.125</v>
      </c>
      <c r="Q84">
        <v>29</v>
      </c>
      <c r="R84" t="str">
        <f>IF(P84=BO84,"*"," ")</f>
        <v xml:space="preserve"> </v>
      </c>
      <c r="T84" s="21" t="str">
        <f>IFERROR(VLOOKUP(A84,'15.07.18.1 Mt Hutt SL'!C:I,7,FALSE)," ")</f>
        <v xml:space="preserve"> </v>
      </c>
      <c r="U84" s="21" t="str">
        <f>IFERROR(VLOOKUP(A84,'15.07.18.2 Mt Hutt SL'!C:I,7,FALSE)," ")</f>
        <v xml:space="preserve"> </v>
      </c>
      <c r="V84" s="21">
        <f>IFERROR(VLOOKUP(A84,'12.08.18.1 Whaka SL'!A:G,7,FALSE)," ")</f>
        <v>286.38</v>
      </c>
      <c r="W84" s="21" t="str">
        <f>IFERROR(VLOOKUP(A84,'12.08.18.2 Whaka SL'!A:G,7,FALSE)," ")</f>
        <v xml:space="preserve"> </v>
      </c>
      <c r="X84" s="24" t="str">
        <f>IFERROR(VLOOKUP(A84,'20.08.18.1 Coronet SL'!C:K,9,FALSE)," ")</f>
        <v xml:space="preserve"> </v>
      </c>
      <c r="Y84" s="21" t="str">
        <f>IFERROR(VLOOKUP(A84,'20.08.18.2 Coronet SL'!C:K,9,FALSE)," ")</f>
        <v xml:space="preserve"> </v>
      </c>
      <c r="Z84" s="21">
        <f>IFERROR(VLOOKUP(A84,'16.09.18.1 Mt Hutt SL'!A:B,2,FALSE)," ")</f>
        <v>225.64</v>
      </c>
      <c r="AA84" s="21">
        <f>IFERROR(VLOOKUP(A84,'16.09.18 .2 Mt Hutt SL'!A:B,2,FALSE)," ")</f>
        <v>199.63</v>
      </c>
      <c r="AB84" s="21">
        <f>IFERROR(VLOOKUP(A84,'180923.1 WH SL'!C:K,9,FALSE)," ")</f>
        <v>189.32</v>
      </c>
      <c r="AC84" s="21">
        <f>IFERROR(VLOOKUP(A84,'180927.1 CA SL '!A:L,12,FALSE)," ")</f>
        <v>159.21</v>
      </c>
      <c r="AD84" s="21" t="str">
        <f>IFERROR(VLOOKUP(A84,'180927.2 CA SL'!A:L,12,FALSE)," ")</f>
        <v xml:space="preserve"> </v>
      </c>
      <c r="AE84" s="21" t="str">
        <f>IFERROR(VLOOKUP(A84,'21.10.18.2   Snowplanet SL'!C:J,8,FALSE)," ")</f>
        <v xml:space="preserve"> </v>
      </c>
      <c r="AF84" t="str">
        <f>IFERROR(VLOOKUP(A84,'21.10.18.4 Snowplanet SL'!C:J,8,FALSE)," ")</f>
        <v xml:space="preserve"> </v>
      </c>
      <c r="AH84" s="25">
        <f>IFERROR(VLOOKUP(A84,'18.0 Base List'!A:G,5,FALSE),"990.00")</f>
        <v>272.02499999999998</v>
      </c>
      <c r="AI84" s="25">
        <f>AH84+(AH84*0.5)</f>
        <v>408.03749999999997</v>
      </c>
      <c r="AJ84">
        <f>IFERROR((SMALL(T84:AF84,1)+SMALL(T84:AF84,2))/2," ")</f>
        <v>174.26499999999999</v>
      </c>
      <c r="AK84">
        <f>IFERROR(SMALL(T84:AF84,1)+(SMALL(T84:AF84,1)*0.2)," ")</f>
        <v>191.05200000000002</v>
      </c>
      <c r="AM84" s="25">
        <f>MIN(AI84,AJ84,AK84)</f>
        <v>174.26499999999999</v>
      </c>
      <c r="AP84" s="21" t="str">
        <f>IFERROR(VLOOKUP(A84,'11.08.18.1 Whaka GS'!A:I,9,FALSE)," ")</f>
        <v xml:space="preserve"> </v>
      </c>
      <c r="AQ84" s="21">
        <f>IFERROR(VLOOKUP(A84,'11.08.18.2 Whaka GS'!A:G,7,FALSE)," ")</f>
        <v>172.53</v>
      </c>
      <c r="AT84" s="21">
        <f>IFERROR(VLOOKUP(A84,'19.08.18 .1 Coronet GS'!C:K,9,FALSE)," ")</f>
        <v>246.58</v>
      </c>
      <c r="AU84" s="21">
        <f>IFERROR(VLOOKUP(A84,'19.08.18 .2 Coronet GS'!C:K,9,FALSE)," ")</f>
        <v>239.02</v>
      </c>
      <c r="AV84" s="21">
        <f>IFERROR(VLOOKUP(A84,'15.09.18.1 Mt Hutt GS '!A:B,2,FALSE)," ")</f>
        <v>167.22</v>
      </c>
      <c r="AW84" s="21">
        <f>IFERROR(VLOOKUP(A84,'180922.1 WH GS'!C:K,9,FALSE)," ")</f>
        <v>300.23</v>
      </c>
      <c r="AX84" s="21">
        <f>IFERROR(VLOOKUP(A84,'180922.2 WH GS 2'!C:K,9,FALSE)," ")</f>
        <v>171.06</v>
      </c>
      <c r="AY84" s="21">
        <f>IFERROR(VLOOKUP(A84,'180928.1 CA GS'!A:L,12,FALSE)," " )</f>
        <v>168.76</v>
      </c>
      <c r="AZ84" s="21" t="str">
        <f>IFERROR(VLOOKUP(A84,'180928.2 CA GS'!C:I,7,FALSE)," ")</f>
        <v xml:space="preserve"> </v>
      </c>
      <c r="BA84" s="21">
        <f>IFERROR(VLOOKUP(A84,'180928.3 CA GS'!C:I,7,FALSE)," ")</f>
        <v>180.87</v>
      </c>
      <c r="BC84" s="25">
        <f>IFERROR(VLOOKUP(A84,'18.0 Base List'!A:F,6,FALSE),"990.00")</f>
        <v>283.98</v>
      </c>
      <c r="BD84" s="25">
        <f>BC84+(BC84*0.5)</f>
        <v>425.97</v>
      </c>
      <c r="BE84">
        <f>IFERROR((SMALL(AP84:BA84,1)+SMALL(AP84:BA84,2))/2," ")</f>
        <v>167.99</v>
      </c>
      <c r="BF84">
        <f>IFERROR(SMALL(AP84:BA84,1)+(SMALL(AP84:BA84,1)*0.2)," ")</f>
        <v>200.66399999999999</v>
      </c>
      <c r="BH84" s="25">
        <f>MIN(BD84,BE84,BF84)</f>
        <v>167.99</v>
      </c>
      <c r="BK84" s="21">
        <f>IFERROR(VLOOKUP(A84,'14.09.18 Mt Hutt SG'!A:C,2,FALSE)," ")</f>
        <v>235.48</v>
      </c>
      <c r="BL84" s="21">
        <f>IFERROR(VLOOKUP(A84,'14.09.18.2 Mt Hutt SG'!A:B,2,FALSE)," ")</f>
        <v>280.77</v>
      </c>
      <c r="BN84" s="25">
        <v>990</v>
      </c>
      <c r="BO84" s="25">
        <v>990</v>
      </c>
      <c r="BP84">
        <f>IFERROR((SMALL(BK84:BL84,1)+SMALL(BK84:BL84,2))/2," ")</f>
        <v>258.125</v>
      </c>
      <c r="BQ84">
        <f>IFERROR(SMALL(BK84:BL84,1)+(SMALL(BK84:BL84,1)*0.2)," ")</f>
        <v>282.57600000000002</v>
      </c>
      <c r="BS84" s="25">
        <f>MIN(BO84,BP84,BQ84)</f>
        <v>258.125</v>
      </c>
    </row>
    <row r="85" spans="1:71" x14ac:dyDescent="0.25">
      <c r="A85">
        <v>2014072111</v>
      </c>
      <c r="B85" t="s">
        <v>158</v>
      </c>
      <c r="C85" t="s">
        <v>159</v>
      </c>
      <c r="D85" t="s">
        <v>58</v>
      </c>
      <c r="E85" t="s">
        <v>52</v>
      </c>
      <c r="F85">
        <v>2005</v>
      </c>
      <c r="G85" t="str">
        <f>VLOOKUP(F85,'18 Age Cats'!A:B,2,FALSE)</f>
        <v>U14</v>
      </c>
      <c r="J85" s="36">
        <f>AM85</f>
        <v>990</v>
      </c>
      <c r="L85" t="str">
        <f>IF(J85=AI85,"*"," ")</f>
        <v>*</v>
      </c>
      <c r="M85" s="36">
        <f>BH85</f>
        <v>990</v>
      </c>
      <c r="O85" t="str">
        <f>IF(M85=BD85,"*"," ")</f>
        <v>*</v>
      </c>
      <c r="P85" s="36">
        <f>BS85</f>
        <v>990</v>
      </c>
      <c r="R85" t="str">
        <f>IF(P85=BO85,"*"," ")</f>
        <v>*</v>
      </c>
      <c r="Z85" s="21" t="str">
        <f>IFERROR(VLOOKUP(A85,'16.09.18.1 Mt Hutt SL'!A:B,2,FALSE)," ")</f>
        <v xml:space="preserve"> </v>
      </c>
      <c r="AA85" s="21" t="str">
        <f>IFERROR(VLOOKUP(A85,'16.09.18 .2 Mt Hutt SL'!A:B,2,FALSE)," ")</f>
        <v xml:space="preserve"> </v>
      </c>
      <c r="AB85" s="21" t="str">
        <f>IFERROR(VLOOKUP(A85,'180923.1 WH SL'!C:K,9,FALSE)," ")</f>
        <v xml:space="preserve"> </v>
      </c>
      <c r="AC85" s="21" t="str">
        <f>IFERROR(VLOOKUP(A85,'180927.1 CA SL '!A:L,12,FALSE)," ")</f>
        <v xml:space="preserve"> </v>
      </c>
      <c r="AD85" s="21" t="str">
        <f>IFERROR(VLOOKUP(A85,'180927.2 CA SL'!A:L,12,FALSE)," ")</f>
        <v xml:space="preserve"> </v>
      </c>
      <c r="AE85" s="21" t="str">
        <f>IFERROR(VLOOKUP(A85,'21.10.18.2   Snowplanet SL'!C:J,8,FALSE)," ")</f>
        <v xml:space="preserve"> </v>
      </c>
      <c r="AF85" t="str">
        <f>IFERROR(VLOOKUP(A85,'21.10.18.4 Snowplanet SL'!C:J,8,FALSE)," ")</f>
        <v xml:space="preserve"> </v>
      </c>
      <c r="AH85" s="25">
        <f>IFERROR(VLOOKUP(A85,'18.0 Base List'!A:G,5,FALSE),"990.00")</f>
        <v>990</v>
      </c>
      <c r="AI85" s="25">
        <v>990</v>
      </c>
      <c r="AJ85" t="str">
        <f>IFERROR((SMALL(T85:AF85,1)+SMALL(T85:AF85,2))/2," ")</f>
        <v xml:space="preserve"> </v>
      </c>
      <c r="AK85" t="str">
        <f>IFERROR(SMALL(T85:AF85,1)+(SMALL(T85:AF85,1)*0.2)," ")</f>
        <v xml:space="preserve"> </v>
      </c>
      <c r="AM85" s="25">
        <f>MIN(AI85,AJ85,AK85)</f>
        <v>990</v>
      </c>
      <c r="AV85" s="21" t="str">
        <f>IFERROR(VLOOKUP(A85,'15.09.18.1 Mt Hutt GS '!A:B,2,FALSE)," ")</f>
        <v xml:space="preserve"> </v>
      </c>
      <c r="AW85" s="21" t="str">
        <f>IFERROR(VLOOKUP(A85,'180922.1 WH GS'!C:K,9,FALSE)," ")</f>
        <v xml:space="preserve"> </v>
      </c>
      <c r="AX85" s="21" t="str">
        <f>IFERROR(VLOOKUP(A85,'180922.2 WH GS 2'!C:K,9,FALSE)," ")</f>
        <v xml:space="preserve"> </v>
      </c>
      <c r="AY85" s="21" t="str">
        <f>IFERROR(VLOOKUP(A85,'180928.1 CA GS'!A:L,12,FALSE)," " )</f>
        <v xml:space="preserve"> </v>
      </c>
      <c r="AZ85" s="21" t="str">
        <f>IFERROR(VLOOKUP(A85,'180928.2 CA GS'!C:I,7,FALSE)," ")</f>
        <v xml:space="preserve"> </v>
      </c>
      <c r="BA85" s="21" t="str">
        <f>IFERROR(VLOOKUP(A85,'180928.3 CA GS'!C:I,7,FALSE)," ")</f>
        <v xml:space="preserve"> </v>
      </c>
      <c r="BC85" s="25">
        <v>990</v>
      </c>
      <c r="BD85" s="25">
        <v>990</v>
      </c>
      <c r="BE85" t="str">
        <f>IFERROR((SMALL(AP85:BA85,1)+SMALL(AP85:BA85,2))/2," ")</f>
        <v xml:space="preserve"> </v>
      </c>
      <c r="BF85" t="str">
        <f>IFERROR(SMALL(AP85:BA85,1)+(SMALL(AP85:BA85,1)*0.2)," ")</f>
        <v xml:space="preserve"> </v>
      </c>
      <c r="BH85" s="25">
        <f>MIN(BD85,BE85,BF85)</f>
        <v>990</v>
      </c>
      <c r="BK85" s="21" t="str">
        <f>IFERROR(VLOOKUP(A85,'14.09.18 Mt Hutt SG'!A:C,2,FALSE)," ")</f>
        <v xml:space="preserve"> </v>
      </c>
      <c r="BL85" s="21" t="str">
        <f>IFERROR(VLOOKUP(A85,'14.09.18.2 Mt Hutt SG'!A:B,2,FALSE)," ")</f>
        <v xml:space="preserve"> </v>
      </c>
      <c r="BN85" s="25">
        <v>990</v>
      </c>
      <c r="BO85" s="25">
        <v>990</v>
      </c>
      <c r="BP85" t="str">
        <f>IFERROR((SMALL(BK85:BL85,1)+SMALL(BK85:BL85,2))/2," ")</f>
        <v xml:space="preserve"> </v>
      </c>
      <c r="BQ85" t="str">
        <f>IFERROR(SMALL(BK85:BL85,1)+(SMALL(BK85:BL85,1)*0.2)," ")</f>
        <v xml:space="preserve"> </v>
      </c>
      <c r="BS85" s="25">
        <f>MIN(BO85,BP85,BQ85)</f>
        <v>990</v>
      </c>
    </row>
    <row r="86" spans="1:71" x14ac:dyDescent="0.25">
      <c r="A86">
        <v>2018070409</v>
      </c>
      <c r="B86" t="s">
        <v>674</v>
      </c>
      <c r="C86" t="s">
        <v>392</v>
      </c>
      <c r="D86" t="s">
        <v>58</v>
      </c>
      <c r="E86" t="s">
        <v>57</v>
      </c>
      <c r="F86">
        <v>2006</v>
      </c>
      <c r="G86" t="str">
        <f>VLOOKUP(F86,'18 Age Cats'!A:B,2,FALSE)</f>
        <v>U14</v>
      </c>
      <c r="J86" s="36">
        <f>AM86</f>
        <v>546.05999999999995</v>
      </c>
      <c r="L86" t="str">
        <f>IF(J86=AI86,"*"," ")</f>
        <v xml:space="preserve"> </v>
      </c>
      <c r="M86" s="36">
        <f>BH86</f>
        <v>990</v>
      </c>
      <c r="O86" t="str">
        <f>IF(M86=BD86,"*"," ")</f>
        <v>*</v>
      </c>
      <c r="P86" s="36">
        <f>BS86</f>
        <v>990</v>
      </c>
      <c r="R86" t="str">
        <f>IF(P86=BO86,"*"," ")</f>
        <v>*</v>
      </c>
      <c r="T86" s="21" t="str">
        <f>IFERROR(VLOOKUP(A86,'15.07.18.1 Mt Hutt SL'!C:I,7,FALSE)," ")</f>
        <v xml:space="preserve"> </v>
      </c>
      <c r="U86" s="21" t="str">
        <f>IFERROR(VLOOKUP(A86,'15.07.18.2 Mt Hutt SL'!C:I,7,FALSE)," ")</f>
        <v xml:space="preserve"> </v>
      </c>
      <c r="V86" s="21" t="str">
        <f>IFERROR(VLOOKUP(A86,'12.08.18.1 Whaka SL'!A:G,7,FALSE)," ")</f>
        <v xml:space="preserve"> </v>
      </c>
      <c r="W86" s="21" t="str">
        <f>IFERROR(VLOOKUP(A86,'12.08.18.2 Whaka SL'!A:G,7,FALSE)," ")</f>
        <v xml:space="preserve"> </v>
      </c>
      <c r="X86" s="24" t="str">
        <f>IFERROR(VLOOKUP(A86,'20.08.18.1 Coronet SL'!C:K,9,FALSE)," ")</f>
        <v xml:space="preserve"> </v>
      </c>
      <c r="Y86" s="21" t="str">
        <f>IFERROR(VLOOKUP(A86,'20.08.18.2 Coronet SL'!C:K,9,FALSE)," ")</f>
        <v xml:space="preserve"> </v>
      </c>
      <c r="Z86" s="21" t="str">
        <f>IFERROR(VLOOKUP(A86,'16.09.18.1 Mt Hutt SL'!A:B,2,FALSE)," ")</f>
        <v xml:space="preserve"> </v>
      </c>
      <c r="AA86" s="21" t="str">
        <f>IFERROR(VLOOKUP(A86,'16.09.18 .2 Mt Hutt SL'!A:B,2,FALSE)," ")</f>
        <v xml:space="preserve"> </v>
      </c>
      <c r="AB86" s="21" t="str">
        <f>IFERROR(VLOOKUP(A86,'180923.1 WH SL'!C:K,9,FALSE)," ")</f>
        <v xml:space="preserve"> </v>
      </c>
      <c r="AC86" s="21" t="str">
        <f>IFERROR(VLOOKUP(A86,'180927.1 CA SL '!A:L,12,FALSE)," ")</f>
        <v xml:space="preserve"> </v>
      </c>
      <c r="AD86" s="21" t="str">
        <f>IFERROR(VLOOKUP(A86,'180927.2 CA SL'!A:L,12,FALSE)," ")</f>
        <v xml:space="preserve"> </v>
      </c>
      <c r="AE86" s="21">
        <f>IFERROR(VLOOKUP(A86,'21.10.18.2   Snowplanet SL'!C:J,8,FALSE)," ")</f>
        <v>586.9</v>
      </c>
      <c r="AF86">
        <f>IFERROR(VLOOKUP(A86,'21.10.18.4 Snowplanet SL'!C:J,8,FALSE)," ")</f>
        <v>505.22</v>
      </c>
      <c r="AH86" s="25">
        <v>990</v>
      </c>
      <c r="AI86" s="25">
        <v>990</v>
      </c>
      <c r="AJ86">
        <f>IFERROR((SMALL(T86:AF86,1)+SMALL(T86:AF86,2))/2," ")</f>
        <v>546.05999999999995</v>
      </c>
      <c r="AK86">
        <f>IFERROR(SMALL(T86:AF86,1)+(SMALL(T86:AF86,1)*0.2)," ")</f>
        <v>606.26400000000001</v>
      </c>
      <c r="AM86" s="25">
        <f>MIN(AI86,AJ86,AK86)</f>
        <v>546.05999999999995</v>
      </c>
      <c r="AP86" s="21" t="str">
        <f>IFERROR(VLOOKUP(A86,'11.08.18.1 Whaka GS'!A:I,9,FALSE)," ")</f>
        <v xml:space="preserve"> </v>
      </c>
      <c r="AQ86" s="21" t="str">
        <f>IFERROR(VLOOKUP(A86,'11.08.18.2 Whaka GS'!A:G,7,FALSE)," ")</f>
        <v xml:space="preserve"> </v>
      </c>
      <c r="AR86" s="21" t="str">
        <f>IFERROR(VLOOKUP(A86,'18.08.18 .1 Coronet GS'!C:K,9,FALSE)," ")</f>
        <v xml:space="preserve"> </v>
      </c>
      <c r="AS86" s="21" t="str">
        <f>IFERROR(VLOOKUP(A86,'18.08.18 .2 Coronet GS'!C:K,9,FALSE)," ")</f>
        <v xml:space="preserve"> </v>
      </c>
      <c r="AT86" s="21" t="str">
        <f>IFERROR(VLOOKUP(A86,'19.08.18 .1 Coronet GS'!C:K,9,FALSE)," ")</f>
        <v xml:space="preserve"> </v>
      </c>
      <c r="AU86" s="21" t="str">
        <f>IFERROR(VLOOKUP(A86,'19.08.18 .2 Coronet GS'!C:K,9,FALSE)," ")</f>
        <v xml:space="preserve"> </v>
      </c>
      <c r="AV86" s="21" t="str">
        <f>IFERROR(VLOOKUP(A86,'15.09.18.1 Mt Hutt GS '!A:B,2,FALSE)," ")</f>
        <v xml:space="preserve"> </v>
      </c>
      <c r="AW86" s="21" t="str">
        <f>IFERROR(VLOOKUP(A86,'180922.1 WH GS'!C:K,9,FALSE)," ")</f>
        <v xml:space="preserve"> </v>
      </c>
      <c r="AX86" s="21" t="str">
        <f>IFERROR(VLOOKUP(A86,'180922.2 WH GS 2'!C:K,9,FALSE)," ")</f>
        <v xml:space="preserve"> </v>
      </c>
      <c r="AY86" s="21" t="str">
        <f>IFERROR(VLOOKUP(A86,'180928.1 CA GS'!A:L,12,FALSE)," " )</f>
        <v xml:space="preserve"> </v>
      </c>
      <c r="AZ86" s="21" t="str">
        <f>IFERROR(VLOOKUP(A86,'180928.2 CA GS'!C:I,7,FALSE)," ")</f>
        <v xml:space="preserve"> </v>
      </c>
      <c r="BA86" s="21" t="str">
        <f>IFERROR(VLOOKUP(A86,'180928.3 CA GS'!C:I,7,FALSE)," ")</f>
        <v xml:space="preserve"> </v>
      </c>
      <c r="BC86" s="25">
        <v>990</v>
      </c>
      <c r="BD86" s="25">
        <v>990</v>
      </c>
      <c r="BE86" t="str">
        <f>IFERROR((SMALL(AP86:BA86,1)+SMALL(AP86:BA86,2))/2," ")</f>
        <v xml:space="preserve"> </v>
      </c>
      <c r="BF86" t="str">
        <f>IFERROR(SMALL(AP86:BA86,1)+(SMALL(AP86:BA86,1)*0.2)," ")</f>
        <v xml:space="preserve"> </v>
      </c>
      <c r="BH86" s="25">
        <f>MIN(BD86,BE86,BF86)</f>
        <v>990</v>
      </c>
      <c r="BK86" s="21" t="str">
        <f>IFERROR(VLOOKUP(A86,'14.09.18 Mt Hutt SG'!A:C,2,FALSE)," ")</f>
        <v xml:space="preserve"> </v>
      </c>
      <c r="BL86" s="21" t="str">
        <f>IFERROR(VLOOKUP(A86,'14.09.18.2 Mt Hutt SG'!A:B,2,FALSE)," ")</f>
        <v xml:space="preserve"> </v>
      </c>
      <c r="BN86" s="25">
        <v>990</v>
      </c>
      <c r="BO86" s="25">
        <v>990</v>
      </c>
      <c r="BP86" t="str">
        <f>IFERROR((SMALL(BK86:BL86,1)+SMALL(BK86:BL86,2))/2," ")</f>
        <v xml:space="preserve"> </v>
      </c>
      <c r="BQ86" t="str">
        <f>IFERROR(SMALL(BK86:BL86,1)+(SMALL(BK86:BL86,1)*0.2)," ")</f>
        <v xml:space="preserve"> </v>
      </c>
      <c r="BS86" s="25">
        <f>MIN(BO86,BP86,BQ86)</f>
        <v>990</v>
      </c>
    </row>
    <row r="87" spans="1:71" x14ac:dyDescent="0.25">
      <c r="A87">
        <v>201306123</v>
      </c>
      <c r="B87" t="s">
        <v>304</v>
      </c>
      <c r="C87" t="s">
        <v>305</v>
      </c>
      <c r="E87" t="s">
        <v>52</v>
      </c>
      <c r="F87">
        <v>2003</v>
      </c>
      <c r="G87" t="str">
        <f>VLOOKUP(F87,'18 Age Cats'!A:B,2,FALSE)</f>
        <v>U16</v>
      </c>
      <c r="H87" t="s">
        <v>615</v>
      </c>
      <c r="I87" t="s">
        <v>616</v>
      </c>
      <c r="J87" s="36">
        <f>AM87</f>
        <v>138.01499999999999</v>
      </c>
      <c r="K87">
        <v>25</v>
      </c>
      <c r="L87" t="str">
        <f>IF(J87=AI87,"*"," ")</f>
        <v xml:space="preserve"> </v>
      </c>
      <c r="M87" s="36">
        <f>BH87</f>
        <v>59.25</v>
      </c>
      <c r="N87">
        <v>2</v>
      </c>
      <c r="O87" t="str">
        <f>IF(M87=BD87,"*"," ")</f>
        <v xml:space="preserve"> </v>
      </c>
      <c r="P87" s="36">
        <f>BS87</f>
        <v>143.04500000000002</v>
      </c>
      <c r="Q87">
        <v>10</v>
      </c>
      <c r="R87" t="str">
        <f>IF(P87=BO87,"*"," ")</f>
        <v xml:space="preserve"> </v>
      </c>
      <c r="T87" s="21" t="str">
        <f>IFERROR(VLOOKUP(A87,'15.07.18.1 Mt Hutt SL'!C:I,7,FALSE)," ")</f>
        <v xml:space="preserve"> </v>
      </c>
      <c r="U87" s="21" t="str">
        <f>IFERROR(VLOOKUP(A87,'15.07.18.2 Mt Hutt SL'!C:I,7,FALSE)," ")</f>
        <v xml:space="preserve"> </v>
      </c>
      <c r="V87" s="21" t="str">
        <f>IFERROR(VLOOKUP(A87,'12.08.18.1 Whaka SL'!A:G,7,FALSE)," ")</f>
        <v xml:space="preserve"> </v>
      </c>
      <c r="W87" s="21" t="str">
        <f>IFERROR(VLOOKUP(A87,'12.08.18.2 Whaka SL'!A:G,7,FALSE)," ")</f>
        <v xml:space="preserve"> </v>
      </c>
      <c r="X87" s="24"/>
      <c r="Y87" s="21">
        <f>IFERROR(VLOOKUP(A87,'20.08.18.2 Coronet SL'!C:K,9,FALSE)," ")</f>
        <v>233.3</v>
      </c>
      <c r="Z87" s="21">
        <f>IFERROR(VLOOKUP(A87,'16.09.18.1 Mt Hutt SL'!A:B,2,FALSE)," ")</f>
        <v>170.93</v>
      </c>
      <c r="AA87" s="21">
        <f>IFERROR(VLOOKUP(A87,'16.09.18 .2 Mt Hutt SL'!A:B,2,FALSE)," ")</f>
        <v>129.83000000000001</v>
      </c>
      <c r="AB87" s="21" t="str">
        <f>IFERROR(VLOOKUP(A87,'180923.1 WH SL'!C:K,9,FALSE)," ")</f>
        <v xml:space="preserve"> </v>
      </c>
      <c r="AC87" s="21" t="str">
        <f>IFERROR(VLOOKUP(A87,'180927.1 CA SL '!A:L,12,FALSE)," ")</f>
        <v xml:space="preserve"> </v>
      </c>
      <c r="AD87" s="21">
        <f>IFERROR(VLOOKUP(A87,'180927.2 CA SL'!A:L,12,FALSE)," ")</f>
        <v>146.19999999999999</v>
      </c>
      <c r="AE87" s="21" t="str">
        <f>IFERROR(VLOOKUP(A87,'21.10.18.2   Snowplanet SL'!C:J,8,FALSE)," ")</f>
        <v xml:space="preserve"> </v>
      </c>
      <c r="AF87" t="str">
        <f>IFERROR(VLOOKUP(A87,'21.10.18.4 Snowplanet SL'!C:J,8,FALSE)," ")</f>
        <v xml:space="preserve"> </v>
      </c>
      <c r="AH87" s="25">
        <f>IFERROR(VLOOKUP(A87,'18.0 Base List'!A:G,5,FALSE),"990.00")</f>
        <v>136.22500000000002</v>
      </c>
      <c r="AI87" s="25">
        <f>AH87+(AH87*0.5)</f>
        <v>204.33750000000003</v>
      </c>
      <c r="AJ87">
        <f>IFERROR((SMALL(T87:AF87,1)+SMALL(T87:AF87,2))/2," ")</f>
        <v>138.01499999999999</v>
      </c>
      <c r="AK87">
        <f>IFERROR(SMALL(T87:AF87,1)+(SMALL(T87:AF87,1)*0.2)," ")</f>
        <v>155.79600000000002</v>
      </c>
      <c r="AM87" s="25">
        <f>MIN(AI87,AJ87,AK87)</f>
        <v>138.01499999999999</v>
      </c>
      <c r="AP87" s="21" t="str">
        <f>IFERROR(VLOOKUP(A87,'11.08.18.1 Whaka GS'!A:I,9,FALSE)," ")</f>
        <v xml:space="preserve"> </v>
      </c>
      <c r="AQ87" s="21" t="str">
        <f>IFERROR(VLOOKUP(A87,'11.08.18.2 Whaka GS'!A:G,7,FALSE)," ")</f>
        <v xml:space="preserve"> </v>
      </c>
      <c r="AR87" s="21">
        <f>IFERROR(VLOOKUP(A87,'18.08.18 .1 Coronet GS'!C:K,9,FALSE)," ")</f>
        <v>105.68</v>
      </c>
      <c r="AS87" s="21">
        <f>IFERROR(VLOOKUP(A87,'18.08.18 .2 Coronet GS'!C:K,9,FALSE)," ")</f>
        <v>118.95</v>
      </c>
      <c r="AT87" s="21">
        <f>IFERROR(VLOOKUP(A87,'19.08.18 .1 Coronet GS'!C:K,9,FALSE)," ")</f>
        <v>128.33000000000001</v>
      </c>
      <c r="AU87" s="21">
        <f>IFERROR(VLOOKUP(A87,'19.08.18 .2 Coronet GS'!C:K,9,FALSE)," ")</f>
        <v>116.95</v>
      </c>
      <c r="AV87" s="21" t="str">
        <f>IFERROR(VLOOKUP(A87,'15.09.18.1 Mt Hutt GS '!A:B,2,FALSE)," ")</f>
        <v xml:space="preserve"> </v>
      </c>
      <c r="AW87" s="21" t="str">
        <f>IFERROR(VLOOKUP(A87,'180922.1 WH GS'!C:K,9,FALSE)," ")</f>
        <v xml:space="preserve"> </v>
      </c>
      <c r="AX87" s="21" t="str">
        <f>IFERROR(VLOOKUP(A87,'180922.2 WH GS 2'!C:K,9,FALSE)," ")</f>
        <v xml:space="preserve"> </v>
      </c>
      <c r="AY87" s="21">
        <f>IFERROR(VLOOKUP(A87,'180928.1 CA GS'!A:L,12,FALSE)," " )</f>
        <v>58.18</v>
      </c>
      <c r="AZ87" s="21">
        <f>IFERROR(VLOOKUP(A87,'180928.2 CA GS'!C:I,7,FALSE)," ")</f>
        <v>65.260000000000005</v>
      </c>
      <c r="BA87" s="21">
        <f>IFERROR(VLOOKUP(A87,'180928.3 CA GS'!C:I,7,FALSE)," ")</f>
        <v>60.32</v>
      </c>
      <c r="BC87" s="25">
        <f>IFERROR(VLOOKUP(A87,'18.0 Base List'!A:F,6,FALSE),"990.00")</f>
        <v>90.925000000000011</v>
      </c>
      <c r="BD87" s="25">
        <f>BC87+(BC87*0.5)</f>
        <v>136.38750000000002</v>
      </c>
      <c r="BE87">
        <f>IFERROR((SMALL(AP87:BA87,1)+SMALL(AP87:BA87,2))/2," ")</f>
        <v>59.25</v>
      </c>
      <c r="BF87">
        <f>IFERROR(SMALL(AP87:BA87,1)+(SMALL(AP87:BA87,1)*0.2)," ")</f>
        <v>69.816000000000003</v>
      </c>
      <c r="BH87" s="25">
        <f>MIN(BD87,BE87,BF87)</f>
        <v>59.25</v>
      </c>
      <c r="BK87" s="21">
        <f>IFERROR(VLOOKUP(A87,'14.09.18 Mt Hutt SG'!A:C,2,FALSE)," ")</f>
        <v>139.74</v>
      </c>
      <c r="BL87" s="21">
        <f>IFERROR(VLOOKUP(A87,'14.09.18.2 Mt Hutt SG'!A:B,2,FALSE)," ")</f>
        <v>146.35</v>
      </c>
      <c r="BN87" s="25">
        <f>IFERROR(VLOOKUP(A87,'18.0 Base List'!A:G,7,FALSE),990)</f>
        <v>136.12</v>
      </c>
      <c r="BO87" s="25">
        <f>BN87+(BN87*0.5)</f>
        <v>204.18</v>
      </c>
      <c r="BP87">
        <f>IFERROR((SMALL(BK87:BL87,1)+SMALL(BK87:BL87,2))/2," ")</f>
        <v>143.04500000000002</v>
      </c>
      <c r="BQ87">
        <f>IFERROR(SMALL(BK87:BL87,1)+(SMALL(BK87:BL87,1)*0.2)," ")</f>
        <v>167.68800000000002</v>
      </c>
      <c r="BS87" s="25">
        <f>MIN(BO87,BP87,BQ87)</f>
        <v>143.04500000000002</v>
      </c>
    </row>
    <row r="88" spans="1:71" x14ac:dyDescent="0.25">
      <c r="A88">
        <v>2016071158</v>
      </c>
      <c r="B88" t="s">
        <v>537</v>
      </c>
      <c r="C88" t="s">
        <v>538</v>
      </c>
      <c r="D88" t="s">
        <v>58</v>
      </c>
      <c r="E88" t="s">
        <v>52</v>
      </c>
      <c r="F88">
        <v>2006</v>
      </c>
      <c r="G88" t="str">
        <f>VLOOKUP(F88,'18 Age Cats'!A:B,2,FALSE)</f>
        <v>U14</v>
      </c>
      <c r="H88" t="s">
        <v>539</v>
      </c>
      <c r="I88" t="s">
        <v>614</v>
      </c>
      <c r="J88" s="36">
        <f>AM88</f>
        <v>150.07</v>
      </c>
      <c r="K88">
        <v>27</v>
      </c>
      <c r="L88" t="str">
        <f>IF(J88=AI88,"*"," ")</f>
        <v xml:space="preserve"> </v>
      </c>
      <c r="M88" s="36">
        <f>BH88</f>
        <v>99.87</v>
      </c>
      <c r="N88">
        <v>16</v>
      </c>
      <c r="O88" t="str">
        <f>IF(M88=BD88,"*"," ")</f>
        <v xml:space="preserve"> </v>
      </c>
      <c r="P88" s="36">
        <f>BS88</f>
        <v>146.80000000000001</v>
      </c>
      <c r="Q88">
        <v>11</v>
      </c>
      <c r="R88" t="str">
        <f>IF(P88=BO88,"*"," ")</f>
        <v xml:space="preserve"> </v>
      </c>
      <c r="T88" s="21">
        <f>IFERROR(VLOOKUP(A88,'15.07.18.1 Mt Hutt SL'!C:I,7,FALSE)," ")</f>
        <v>168.31</v>
      </c>
      <c r="U88" s="21">
        <f>IFERROR(VLOOKUP(A88,'15.07.18.2 Mt Hutt SL'!C:I,7,FALSE)," ")</f>
        <v>186.09</v>
      </c>
      <c r="V88" s="21" t="str">
        <f>IFERROR(VLOOKUP(A88,'12.08.18.1 Whaka SL'!A:G,7,FALSE)," ")</f>
        <v xml:space="preserve"> </v>
      </c>
      <c r="W88" s="21" t="str">
        <f>IFERROR(VLOOKUP(A88,'12.08.18.2 Whaka SL'!A:G,7,FALSE)," ")</f>
        <v xml:space="preserve"> </v>
      </c>
      <c r="X88" s="24">
        <f>IFERROR(VLOOKUP(A88,'20.08.18.1 Coronet SL'!C:K,9,FALSE)," ")</f>
        <v>319.7</v>
      </c>
      <c r="Y88" s="21">
        <f>IFERROR(VLOOKUP(A88,'20.08.18.2 Coronet SL'!C:K,9,FALSE)," ")</f>
        <v>318.5</v>
      </c>
      <c r="Z88" s="21">
        <f>IFERROR(VLOOKUP(A88,'16.09.18.1 Mt Hutt SL'!A:B,2,FALSE)," ")</f>
        <v>227.46</v>
      </c>
      <c r="AA88" s="21">
        <f>IFERROR(VLOOKUP(A88,'16.09.18 .2 Mt Hutt SL'!A:B,2,FALSE)," ")</f>
        <v>225.19</v>
      </c>
      <c r="AB88" s="21">
        <f>IFERROR(VLOOKUP(A88,'180923.1 WH SL'!C:K,9,FALSE)," ")</f>
        <v>170.3</v>
      </c>
      <c r="AC88" s="21">
        <f>IFERROR(VLOOKUP(A88,'180927.1 CA SL '!A:L,12,FALSE)," ")</f>
        <v>132.18</v>
      </c>
      <c r="AD88" s="21">
        <f>IFERROR(VLOOKUP(A88,'180927.2 CA SL'!A:L,12,FALSE)," ")</f>
        <v>167.96</v>
      </c>
      <c r="AE88" s="21" t="str">
        <f>IFERROR(VLOOKUP(A88,'21.10.18.2   Snowplanet SL'!C:J,8,FALSE)," ")</f>
        <v xml:space="preserve"> </v>
      </c>
      <c r="AF88" t="str">
        <f>IFERROR(VLOOKUP(A88,'21.10.18.4 Snowplanet SL'!C:J,8,FALSE)," ")</f>
        <v xml:space="preserve"> </v>
      </c>
      <c r="AH88" s="25">
        <v>990</v>
      </c>
      <c r="AI88" s="25">
        <v>990</v>
      </c>
      <c r="AJ88">
        <f>IFERROR((SMALL(T88:AF88,1)+SMALL(T88:AF88,2))/2," ")</f>
        <v>150.07</v>
      </c>
      <c r="AK88">
        <f>IFERROR(SMALL(T88:AF88,1)+(SMALL(T88:AF88,1)*0.2)," ")</f>
        <v>158.61600000000001</v>
      </c>
      <c r="AM88" s="25">
        <f>MIN(AI88,AJ88,AK88)</f>
        <v>150.07</v>
      </c>
      <c r="AP88" s="21" t="str">
        <f>IFERROR(VLOOKUP(A88,'11.08.18.1 Whaka GS'!A:I,9,FALSE)," ")</f>
        <v xml:space="preserve"> </v>
      </c>
      <c r="AQ88" s="21" t="str">
        <f>IFERROR(VLOOKUP(A88,'11.08.18.2 Whaka GS'!A:G,7,FALSE)," ")</f>
        <v xml:space="preserve"> </v>
      </c>
      <c r="AR88" s="21">
        <f>IFERROR(VLOOKUP(A88,'18.08.18 .1 Coronet GS'!C:K,9,FALSE)," ")</f>
        <v>121.54</v>
      </c>
      <c r="AS88" s="21">
        <f>IFERROR(VLOOKUP(A88,'18.08.18 .2 Coronet GS'!C:K,9,FALSE)," ")</f>
        <v>150.66999999999999</v>
      </c>
      <c r="AT88" s="21">
        <f>IFERROR(VLOOKUP(A88,'19.08.18 .1 Coronet GS'!C:K,9,FALSE)," ")</f>
        <v>163.72999999999999</v>
      </c>
      <c r="AU88" s="21">
        <f>IFERROR(VLOOKUP(A88,'19.08.18 .2 Coronet GS'!C:K,9,FALSE)," ")</f>
        <v>146.03</v>
      </c>
      <c r="AV88" s="21">
        <f>IFERROR(VLOOKUP(A88,'15.09.18.1 Mt Hutt GS '!A:B,2,FALSE)," ")</f>
        <v>143.59</v>
      </c>
      <c r="AW88" s="21">
        <f>IFERROR(VLOOKUP(A88,'180922.1 WH GS'!C:K,9,FALSE)," ")</f>
        <v>116.12</v>
      </c>
      <c r="AX88" s="21">
        <f>IFERROR(VLOOKUP(A88,'180922.2 WH GS 2'!C:K,9,FALSE)," ")</f>
        <v>101.31</v>
      </c>
      <c r="AY88" s="21">
        <f>IFERROR(VLOOKUP(A88,'180928.1 CA GS'!A:L,12,FALSE)," " )</f>
        <v>102.65</v>
      </c>
      <c r="AZ88" s="21">
        <f>IFERROR(VLOOKUP(A88,'180928.2 CA GS'!C:I,7,FALSE)," ")</f>
        <v>123.41</v>
      </c>
      <c r="BA88" s="21">
        <f>IFERROR(VLOOKUP(A88,'180928.3 CA GS'!C:I,7,FALSE)," ")</f>
        <v>98.43</v>
      </c>
      <c r="BC88" s="25">
        <v>990</v>
      </c>
      <c r="BD88" s="25">
        <v>990</v>
      </c>
      <c r="BE88">
        <f>IFERROR((SMALL(AP88:BA88,1)+SMALL(AP88:BA88,2))/2," ")</f>
        <v>99.87</v>
      </c>
      <c r="BF88">
        <f>IFERROR(SMALL(AP88:BA88,1)+(SMALL(AP88:BA88,1)*0.2)," ")</f>
        <v>118.11600000000001</v>
      </c>
      <c r="BH88" s="25">
        <f>MIN(BD88,BE88,BF88)</f>
        <v>99.87</v>
      </c>
      <c r="BK88" s="21">
        <f>IFERROR(VLOOKUP(A88,'14.09.18 Mt Hutt SG'!A:C,2,FALSE)," ")</f>
        <v>147.61000000000001</v>
      </c>
      <c r="BL88" s="21">
        <f>IFERROR(VLOOKUP(A88,'14.09.18.2 Mt Hutt SG'!A:B,2,FALSE)," ")</f>
        <v>145.99</v>
      </c>
      <c r="BN88" s="25">
        <v>990</v>
      </c>
      <c r="BO88" s="25">
        <v>990</v>
      </c>
      <c r="BP88">
        <f>IFERROR((SMALL(BK88:BL88,1)+SMALL(BK88:BL88,2))/2," ")</f>
        <v>146.80000000000001</v>
      </c>
      <c r="BQ88">
        <f>IFERROR(SMALL(BK88:BL88,1)+(SMALL(BK88:BL88,1)*0.2)," ")</f>
        <v>175.18800000000002</v>
      </c>
      <c r="BS88" s="25">
        <f>MIN(BO88,BP88,BQ88)</f>
        <v>146.80000000000001</v>
      </c>
    </row>
    <row r="89" spans="1:71" x14ac:dyDescent="0.25">
      <c r="A89">
        <v>201306403</v>
      </c>
      <c r="B89" t="s">
        <v>263</v>
      </c>
      <c r="C89" t="s">
        <v>608</v>
      </c>
      <c r="D89" t="s">
        <v>58</v>
      </c>
      <c r="E89" t="s">
        <v>57</v>
      </c>
      <c r="F89">
        <v>1996</v>
      </c>
      <c r="G89" t="str">
        <f>VLOOKUP(F89,'18 Age Cats'!A:B,2,FALSE)</f>
        <v>Sen</v>
      </c>
      <c r="H89" t="s">
        <v>514</v>
      </c>
      <c r="I89" t="s">
        <v>514</v>
      </c>
      <c r="J89" s="36">
        <f>AM89</f>
        <v>990</v>
      </c>
      <c r="L89" t="str">
        <f>IF(J89=AI89,"*"," ")</f>
        <v>*</v>
      </c>
      <c r="M89" s="36">
        <f>BH89</f>
        <v>990</v>
      </c>
      <c r="O89" t="str">
        <f>IF(M89=BD89,"*"," ")</f>
        <v>*</v>
      </c>
      <c r="P89" s="36">
        <f>BS89</f>
        <v>990</v>
      </c>
      <c r="R89" t="str">
        <f>IF(P89=BO89,"*"," ")</f>
        <v>*</v>
      </c>
      <c r="T89" s="21" t="str">
        <f>IFERROR(VLOOKUP(A89,'15.07.18.1 Mt Hutt SL'!C:I,7,FALSE)," ")</f>
        <v xml:space="preserve"> </v>
      </c>
      <c r="U89" s="21" t="str">
        <f>IFERROR(VLOOKUP(A89,'15.07.18.2 Mt Hutt SL'!C:I,7,FALSE)," ")</f>
        <v xml:space="preserve"> </v>
      </c>
      <c r="V89" s="21" t="str">
        <f>IFERROR(VLOOKUP(A89,'12.08.18.1 Whaka SL'!A:G,7,FALSE)," ")</f>
        <v xml:space="preserve"> </v>
      </c>
      <c r="W89" s="21" t="str">
        <f>IFERROR(VLOOKUP(A89,'12.08.18.2 Whaka SL'!A:G,7,FALSE)," ")</f>
        <v xml:space="preserve"> </v>
      </c>
      <c r="X89" s="24" t="str">
        <f>IFERROR(VLOOKUP(A89,'20.08.18.1 Coronet SL'!C:K,9,FALSE)," ")</f>
        <v xml:space="preserve"> </v>
      </c>
      <c r="Y89" s="21" t="str">
        <f>IFERROR(VLOOKUP(A89,'20.08.18.2 Coronet SL'!C:K,9,FALSE)," ")</f>
        <v xml:space="preserve"> </v>
      </c>
      <c r="Z89" s="21" t="str">
        <f>IFERROR(VLOOKUP(A89,'16.09.18.1 Mt Hutt SL'!A:B,2,FALSE)," ")</f>
        <v xml:space="preserve"> </v>
      </c>
      <c r="AA89" s="21" t="str">
        <f>IFERROR(VLOOKUP(A89,'16.09.18 .2 Mt Hutt SL'!A:B,2,FALSE)," ")</f>
        <v xml:space="preserve"> </v>
      </c>
      <c r="AB89" s="21" t="str">
        <f>IFERROR(VLOOKUP(A89,'180923.1 WH SL'!C:K,9,FALSE)," ")</f>
        <v xml:space="preserve"> </v>
      </c>
      <c r="AC89" s="21" t="str">
        <f>IFERROR(VLOOKUP(A89,'180927.1 CA SL '!A:L,12,FALSE)," ")</f>
        <v xml:space="preserve"> </v>
      </c>
      <c r="AD89" s="21" t="str">
        <f>IFERROR(VLOOKUP(A89,'180927.2 CA SL'!A:L,12,FALSE)," ")</f>
        <v xml:space="preserve"> </v>
      </c>
      <c r="AE89" s="21" t="str">
        <f>IFERROR(VLOOKUP(A89,'21.10.18.2   Snowplanet SL'!C:J,8,FALSE)," ")</f>
        <v xml:space="preserve"> </v>
      </c>
      <c r="AF89" t="str">
        <f>IFERROR(VLOOKUP(A89,'21.10.18.4 Snowplanet SL'!C:J,8,FALSE)," ")</f>
        <v xml:space="preserve"> </v>
      </c>
      <c r="AH89" s="25">
        <v>990</v>
      </c>
      <c r="AI89" s="25">
        <v>990</v>
      </c>
      <c r="AJ89" t="str">
        <f>IFERROR((SMALL(T89:AF89,1)+SMALL(T89:AF89,2))/2," ")</f>
        <v xml:space="preserve"> </v>
      </c>
      <c r="AK89" t="str">
        <f>IFERROR(SMALL(T89:AF89,1)+(SMALL(T89:AF89,1)*0.2)," ")</f>
        <v xml:space="preserve"> </v>
      </c>
      <c r="AM89" s="25">
        <f>MIN(AI89,AJ89,AK89)</f>
        <v>990</v>
      </c>
      <c r="AP89" s="21" t="str">
        <f>IFERROR(VLOOKUP(A89,'11.08.18.1 Whaka GS'!A:I,9,FALSE)," ")</f>
        <v xml:space="preserve"> </v>
      </c>
      <c r="AQ89" s="21" t="str">
        <f>IFERROR(VLOOKUP(A89,'11.08.18.2 Whaka GS'!A:G,7,FALSE)," ")</f>
        <v xml:space="preserve"> </v>
      </c>
      <c r="AR89" s="21" t="str">
        <f>IFERROR(VLOOKUP(A89,'18.08.18 .1 Coronet GS'!C:K,9,FALSE)," ")</f>
        <v xml:space="preserve"> </v>
      </c>
      <c r="AS89" s="21" t="str">
        <f>IFERROR(VLOOKUP(A89,'18.08.18 .2 Coronet GS'!C:K,9,FALSE)," ")</f>
        <v xml:space="preserve"> </v>
      </c>
      <c r="AT89" s="21" t="str">
        <f>IFERROR(VLOOKUP(A89,'19.08.18 .1 Coronet GS'!C:K,9,FALSE)," ")</f>
        <v xml:space="preserve"> </v>
      </c>
      <c r="AU89" s="21" t="str">
        <f>IFERROR(VLOOKUP(A89,'19.08.18 .2 Coronet GS'!C:K,9,FALSE)," ")</f>
        <v xml:space="preserve"> </v>
      </c>
      <c r="AV89" s="21" t="str">
        <f>IFERROR(VLOOKUP(A89,'15.09.18.1 Mt Hutt GS '!A:B,2,FALSE)," ")</f>
        <v xml:space="preserve"> </v>
      </c>
      <c r="AW89" s="21" t="str">
        <f>IFERROR(VLOOKUP(A89,'180922.1 WH GS'!C:K,9,FALSE)," ")</f>
        <v xml:space="preserve"> </v>
      </c>
      <c r="AX89" s="21" t="str">
        <f>IFERROR(VLOOKUP(A89,'180922.2 WH GS 2'!C:K,9,FALSE)," ")</f>
        <v xml:space="preserve"> </v>
      </c>
      <c r="AY89" s="21" t="str">
        <f>IFERROR(VLOOKUP(A89,'180928.1 CA GS'!A:L,12,FALSE)," " )</f>
        <v xml:space="preserve"> </v>
      </c>
      <c r="AZ89" s="21" t="str">
        <f>IFERROR(VLOOKUP(A89,'180928.2 CA GS'!C:I,7,FALSE)," ")</f>
        <v xml:space="preserve"> </v>
      </c>
      <c r="BA89" s="21" t="str">
        <f>IFERROR(VLOOKUP(A89,'180928.3 CA GS'!C:I,7,FALSE)," ")</f>
        <v xml:space="preserve"> </v>
      </c>
      <c r="BC89" s="25">
        <v>990</v>
      </c>
      <c r="BD89" s="25">
        <v>990</v>
      </c>
      <c r="BE89" t="str">
        <f>IFERROR((SMALL(AP89:BA89,1)+SMALL(AP89:BA89,2))/2," ")</f>
        <v xml:space="preserve"> </v>
      </c>
      <c r="BF89" t="str">
        <f>IFERROR(SMALL(AP89:BA89,1)+(SMALL(AP89:BA89,1)*0.2)," ")</f>
        <v xml:space="preserve"> </v>
      </c>
      <c r="BH89" s="25">
        <f>MIN(BD89,BE89,BF89)</f>
        <v>990</v>
      </c>
      <c r="BK89" s="21" t="str">
        <f>IFERROR(VLOOKUP(A89,'14.09.18 Mt Hutt SG'!A:C,2,FALSE)," ")</f>
        <v xml:space="preserve"> </v>
      </c>
      <c r="BL89" s="21" t="str">
        <f>IFERROR(VLOOKUP(A89,'14.09.18.2 Mt Hutt SG'!A:B,2,FALSE)," ")</f>
        <v xml:space="preserve"> </v>
      </c>
      <c r="BN89" s="25">
        <v>990</v>
      </c>
      <c r="BO89" s="25">
        <v>990</v>
      </c>
      <c r="BP89" t="str">
        <f>IFERROR((SMALL(BK89:BL89,1)+SMALL(BK89:BL89,2))/2," ")</f>
        <v xml:space="preserve"> </v>
      </c>
      <c r="BQ89" t="str">
        <f>IFERROR(SMALL(BK89:BL89,1)+(SMALL(BK89:BL89,1)*0.2)," ")</f>
        <v xml:space="preserve"> </v>
      </c>
      <c r="BS89" s="25">
        <f>MIN(BO89,BP89,BQ89)</f>
        <v>990</v>
      </c>
    </row>
    <row r="90" spans="1:71" x14ac:dyDescent="0.25">
      <c r="A90">
        <v>2014061773</v>
      </c>
      <c r="B90" t="s">
        <v>336</v>
      </c>
      <c r="C90" t="s">
        <v>337</v>
      </c>
      <c r="D90" t="s">
        <v>58</v>
      </c>
      <c r="E90" t="s">
        <v>52</v>
      </c>
      <c r="F90">
        <v>2003</v>
      </c>
      <c r="G90" t="str">
        <f>VLOOKUP(F90,'18 Age Cats'!A:B,2,FALSE)</f>
        <v>U16</v>
      </c>
      <c r="H90" t="s">
        <v>598</v>
      </c>
      <c r="I90" t="s">
        <v>513</v>
      </c>
      <c r="J90" s="36">
        <f>AM90</f>
        <v>122.38499999999999</v>
      </c>
      <c r="K90">
        <v>18</v>
      </c>
      <c r="L90" t="str">
        <f>IF(J90=AI90,"*"," ")</f>
        <v xml:space="preserve"> </v>
      </c>
      <c r="M90" s="36">
        <f>BH90</f>
        <v>148.19</v>
      </c>
      <c r="N90">
        <v>35</v>
      </c>
      <c r="O90" t="str">
        <f>IF(M90=BD90,"*"," ")</f>
        <v xml:space="preserve"> </v>
      </c>
      <c r="P90" s="36">
        <f>BS90</f>
        <v>218.22499999999999</v>
      </c>
      <c r="Q90">
        <v>19</v>
      </c>
      <c r="R90" t="str">
        <f>IF(P90=BO90,"*"," ")</f>
        <v xml:space="preserve"> </v>
      </c>
      <c r="T90" s="21" t="str">
        <f>IFERROR(VLOOKUP(A90,'15.07.18.1 Mt Hutt SL'!C:I,7,FALSE)," ")</f>
        <v xml:space="preserve"> </v>
      </c>
      <c r="U90" s="21">
        <f>IFERROR(VLOOKUP(A90,'15.07.18.2 Mt Hutt SL'!C:I,7,FALSE)," ")</f>
        <v>138.85</v>
      </c>
      <c r="V90" s="21">
        <f>IFERROR(VLOOKUP(A90,'12.08.18.1 Whaka SL'!A:G,7,FALSE)," ")</f>
        <v>218.75</v>
      </c>
      <c r="W90" s="21">
        <f>IFERROR(VLOOKUP(A90,'12.08.18.2 Whaka SL'!A:G,7,FALSE)," ")</f>
        <v>148.35</v>
      </c>
      <c r="X90" s="24" t="str">
        <f>IFERROR(VLOOKUP(A90,'20.08.18.1 Coronet SL'!C:K,9,FALSE)," ")</f>
        <v xml:space="preserve"> </v>
      </c>
      <c r="Y90" s="21" t="str">
        <f>IFERROR(VLOOKUP(A90,'20.08.18.2 Coronet SL'!C:K,9,FALSE)," ")</f>
        <v xml:space="preserve"> </v>
      </c>
      <c r="Z90" s="21">
        <f>IFERROR(VLOOKUP(A90,'16.09.18.1 Mt Hutt SL'!A:B,2,FALSE)," ")</f>
        <v>264.95999999999998</v>
      </c>
      <c r="AA90" s="21">
        <f>IFERROR(VLOOKUP(A90,'16.09.18 .2 Mt Hutt SL'!A:B,2,FALSE)," ")</f>
        <v>208.19</v>
      </c>
      <c r="AB90" s="21">
        <f>IFERROR(VLOOKUP(A90,'180923.1 WH SL'!C:K,9,FALSE)," ")</f>
        <v>162.87</v>
      </c>
      <c r="AC90" s="21" t="str">
        <f>IFERROR(VLOOKUP(A90,'180927.1 CA SL '!A:L,12,FALSE)," ")</f>
        <v xml:space="preserve"> </v>
      </c>
      <c r="AD90" s="21" t="str">
        <f>IFERROR(VLOOKUP(A90,'180927.2 CA SL'!A:L,12,FALSE)," ")</f>
        <v xml:space="preserve"> </v>
      </c>
      <c r="AE90" s="21">
        <f>IFERROR(VLOOKUP(A90,'21.10.18.2   Snowplanet SL'!C:J,8,FALSE)," ")</f>
        <v>105.92</v>
      </c>
      <c r="AF90">
        <f>IFERROR(VLOOKUP(A90,'21.10.18.4 Snowplanet SL'!C:J,8,FALSE)," ")</f>
        <v>146.63</v>
      </c>
      <c r="AH90" s="25">
        <f>IFERROR(VLOOKUP(A90,'18.0 Base List'!A:G,5,FALSE),"990.00")</f>
        <v>271.72899999999998</v>
      </c>
      <c r="AI90" s="25">
        <f>AH90+(AH90*0.5)</f>
        <v>407.59349999999995</v>
      </c>
      <c r="AJ90">
        <f>IFERROR((SMALL(T90:AF90,1)+SMALL(T90:AF90,2))/2," ")</f>
        <v>122.38499999999999</v>
      </c>
      <c r="AK90">
        <f>IFERROR(SMALL(T90:AF90,1)+(SMALL(T90:AF90,1)*0.2)," ")</f>
        <v>127.104</v>
      </c>
      <c r="AM90" s="25">
        <f>MIN(AI90,AJ90,AK90)</f>
        <v>122.38499999999999</v>
      </c>
      <c r="AP90" s="21" t="str">
        <f>IFERROR(VLOOKUP(A90,'11.08.18.1 Whaka GS'!A:I,9,FALSE)," ")</f>
        <v xml:space="preserve"> </v>
      </c>
      <c r="AQ90" s="21" t="str">
        <f>IFERROR(VLOOKUP(A90,'11.08.18.2 Whaka GS'!A:G,7,FALSE)," ")</f>
        <v xml:space="preserve"> </v>
      </c>
      <c r="AR90" s="21" t="str">
        <f>IFERROR(VLOOKUP(A90,'18.08.18 .1 Coronet GS'!C:K,9,FALSE)," ")</f>
        <v xml:space="preserve"> </v>
      </c>
      <c r="AS90" s="21" t="str">
        <f>IFERROR(VLOOKUP(A90,'18.08.18 .2 Coronet GS'!C:K,9,FALSE)," ")</f>
        <v xml:space="preserve"> </v>
      </c>
      <c r="AT90" s="21" t="str">
        <f>IFERROR(VLOOKUP(A90,'19.08.18 .1 Coronet GS'!C:K,9,FALSE)," ")</f>
        <v xml:space="preserve"> </v>
      </c>
      <c r="AU90" s="21" t="str">
        <f>IFERROR(VLOOKUP(A90,'19.08.18 .2 Coronet GS'!C:K,9,FALSE)," ")</f>
        <v xml:space="preserve"> </v>
      </c>
      <c r="AV90" s="21">
        <f>IFERROR(VLOOKUP(A90,'15.09.18.1 Mt Hutt GS '!A:B,2,FALSE)," ")</f>
        <v>176.1</v>
      </c>
      <c r="AW90" s="21">
        <f>IFERROR(VLOOKUP(A90,'180922.1 WH GS'!C:K,9,FALSE)," ")</f>
        <v>143.47</v>
      </c>
      <c r="AX90" s="21">
        <f>IFERROR(VLOOKUP(A90,'180922.2 WH GS 2'!C:K,9,FALSE)," ")</f>
        <v>152.91</v>
      </c>
      <c r="AY90" s="21" t="str">
        <f>IFERROR(VLOOKUP(A90,'180928.1 CA GS'!A:L,12,FALSE)," " )</f>
        <v xml:space="preserve"> </v>
      </c>
      <c r="AZ90" s="21" t="str">
        <f>IFERROR(VLOOKUP(A90,'180928.2 CA GS'!C:I,7,FALSE)," ")</f>
        <v xml:space="preserve"> </v>
      </c>
      <c r="BA90" s="21" t="str">
        <f>IFERROR(VLOOKUP(A90,'180928.3 CA GS'!C:I,7,FALSE)," ")</f>
        <v xml:space="preserve"> </v>
      </c>
      <c r="BC90" s="25">
        <f>IFERROR(VLOOKUP(A90,'18.0 Base List'!A:F,6,FALSE),"990.00")</f>
        <v>226.67599999999999</v>
      </c>
      <c r="BD90" s="25">
        <f>BC90+(BC90*0.5)</f>
        <v>340.01400000000001</v>
      </c>
      <c r="BE90">
        <f>IFERROR((SMALL(AP90:BA90,1)+SMALL(AP90:BA90,2))/2," ")</f>
        <v>148.19</v>
      </c>
      <c r="BF90">
        <f>IFERROR(SMALL(AP90:BA90,1)+(SMALL(AP90:BA90,1)*0.2)," ")</f>
        <v>172.16399999999999</v>
      </c>
      <c r="BH90" s="25">
        <f>MIN(BD90,BE90,BF90)</f>
        <v>148.19</v>
      </c>
      <c r="BK90" s="21">
        <f>IFERROR(VLOOKUP(A90,'14.09.18 Mt Hutt SG'!A:C,2,FALSE)," ")</f>
        <v>208.6</v>
      </c>
      <c r="BL90" s="21">
        <f>IFERROR(VLOOKUP(A90,'14.09.18.2 Mt Hutt SG'!A:B,2,FALSE)," ")</f>
        <v>227.85</v>
      </c>
      <c r="BN90" s="25">
        <v>990</v>
      </c>
      <c r="BO90" s="25">
        <v>990</v>
      </c>
      <c r="BP90">
        <f>IFERROR((SMALL(BK90:BL90,1)+SMALL(BK90:BL90,2))/2," ")</f>
        <v>218.22499999999999</v>
      </c>
      <c r="BQ90">
        <f>IFERROR(SMALL(BK90:BL90,1)+(SMALL(BK90:BL90,1)*0.2)," ")</f>
        <v>250.32</v>
      </c>
      <c r="BS90" s="25">
        <f>MIN(BO90,BP90,BQ90)</f>
        <v>218.22499999999999</v>
      </c>
    </row>
    <row r="91" spans="1:71" x14ac:dyDescent="0.25">
      <c r="A91">
        <v>2018070328</v>
      </c>
      <c r="B91" t="s">
        <v>528</v>
      </c>
      <c r="C91" t="s">
        <v>540</v>
      </c>
      <c r="D91" t="s">
        <v>58</v>
      </c>
      <c r="E91" t="s">
        <v>52</v>
      </c>
      <c r="F91">
        <v>2002</v>
      </c>
      <c r="G91" t="str">
        <f>VLOOKUP(F91,'18 Age Cats'!A:B,2,FALSE)</f>
        <v>U19</v>
      </c>
      <c r="I91" t="s">
        <v>606</v>
      </c>
      <c r="J91" s="36">
        <f>AM91</f>
        <v>899.976</v>
      </c>
      <c r="K91">
        <v>85</v>
      </c>
      <c r="L91" t="str">
        <f>IF(J91=AI91,"*"," ")</f>
        <v xml:space="preserve"> </v>
      </c>
      <c r="M91" s="36">
        <f>BH91</f>
        <v>419.49</v>
      </c>
      <c r="N91">
        <v>79</v>
      </c>
      <c r="O91" t="str">
        <f>IF(M91=BD91,"*"," ")</f>
        <v xml:space="preserve"> </v>
      </c>
      <c r="P91" s="36">
        <f>BS91</f>
        <v>990</v>
      </c>
      <c r="R91" t="str">
        <f>IF(P91=BO91,"*"," ")</f>
        <v>*</v>
      </c>
      <c r="T91" s="21" t="str">
        <f>IFERROR(VLOOKUP(A91,'15.07.18.1 Mt Hutt SL'!C:I,7,FALSE)," ")</f>
        <v xml:space="preserve"> </v>
      </c>
      <c r="U91" s="21" t="str">
        <f>IFERROR(VLOOKUP(A91,'15.07.18.2 Mt Hutt SL'!C:I,7,FALSE)," ")</f>
        <v xml:space="preserve"> </v>
      </c>
      <c r="V91" s="21" t="str">
        <f>IFERROR(VLOOKUP(A91,'12.08.18.1 Whaka SL'!A:G,7,FALSE)," ")</f>
        <v xml:space="preserve"> </v>
      </c>
      <c r="W91" s="21" t="str">
        <f>IFERROR(VLOOKUP(A91,'12.08.18.2 Whaka SL'!A:G,7,FALSE)," ")</f>
        <v xml:space="preserve"> </v>
      </c>
      <c r="X91" s="24"/>
      <c r="Y91" s="21">
        <f>IFERROR(VLOOKUP(A91,'20.08.18.2 Coronet SL'!C:K,9,FALSE)," ")</f>
        <v>749.98</v>
      </c>
      <c r="Z91" s="21" t="str">
        <f>IFERROR(VLOOKUP(A91,'16.09.18.1 Mt Hutt SL'!A:B,2,FALSE)," ")</f>
        <v xml:space="preserve"> </v>
      </c>
      <c r="AA91" s="21" t="str">
        <f>IFERROR(VLOOKUP(A91,'16.09.18 .2 Mt Hutt SL'!A:B,2,FALSE)," ")</f>
        <v xml:space="preserve"> </v>
      </c>
      <c r="AB91" s="21" t="str">
        <f>IFERROR(VLOOKUP(A91,'180923.1 WH SL'!C:K,9,FALSE)," ")</f>
        <v xml:space="preserve"> </v>
      </c>
      <c r="AC91" s="21" t="str">
        <f>IFERROR(VLOOKUP(A91,'180927.1 CA SL '!A:L,12,FALSE)," ")</f>
        <v xml:space="preserve"> </v>
      </c>
      <c r="AD91" s="21" t="str">
        <f>IFERROR(VLOOKUP(A91,'180927.2 CA SL'!A:L,12,FALSE)," ")</f>
        <v xml:space="preserve"> </v>
      </c>
      <c r="AE91" s="21" t="str">
        <f>IFERROR(VLOOKUP(A91,'21.10.18.2   Snowplanet SL'!C:J,8,FALSE)," ")</f>
        <v xml:space="preserve"> </v>
      </c>
      <c r="AF91" t="str">
        <f>IFERROR(VLOOKUP(A91,'21.10.18.4 Snowplanet SL'!C:J,8,FALSE)," ")</f>
        <v xml:space="preserve"> </v>
      </c>
      <c r="AH91" s="25">
        <v>990</v>
      </c>
      <c r="AI91" s="25">
        <v>990</v>
      </c>
      <c r="AJ91" t="str">
        <f>IFERROR((SMALL(T91:AF91,1)+SMALL(T91:AF91,2))/2," ")</f>
        <v xml:space="preserve"> </v>
      </c>
      <c r="AK91">
        <f>IFERROR(SMALL(T91:AF91,1)+(SMALL(T91:AF91,1)*0.2)," ")</f>
        <v>899.976</v>
      </c>
      <c r="AM91" s="25">
        <f>MIN(AI91,AJ91,AK91)</f>
        <v>899.976</v>
      </c>
      <c r="AP91" s="21" t="str">
        <f>IFERROR(VLOOKUP(A91,'11.08.18.1 Whaka GS'!A:I,9,FALSE)," ")</f>
        <v xml:space="preserve"> </v>
      </c>
      <c r="AQ91" s="21" t="str">
        <f>IFERROR(VLOOKUP(A91,'11.08.18.2 Whaka GS'!A:G,7,FALSE)," ")</f>
        <v xml:space="preserve"> </v>
      </c>
      <c r="AR91" s="21">
        <f>IFERROR(VLOOKUP(A91,'18.08.18 .1 Coronet GS'!C:K,9,FALSE)," ")</f>
        <v>381.27</v>
      </c>
      <c r="AS91" s="21">
        <f>IFERROR(VLOOKUP(A91,'18.08.18 .2 Coronet GS'!C:K,9,FALSE)," ")</f>
        <v>460.12</v>
      </c>
      <c r="AT91" s="21">
        <f>IFERROR(VLOOKUP(A91,'19.08.18 .1 Coronet GS'!C:K,9,FALSE)," ")</f>
        <v>457.71</v>
      </c>
      <c r="AU91" s="21">
        <f>IFERROR(VLOOKUP(A91,'19.08.18 .2 Coronet GS'!C:K,9,FALSE)," ")</f>
        <v>468.9</v>
      </c>
      <c r="AV91" s="21" t="str">
        <f>IFERROR(VLOOKUP(A91,'15.09.18.1 Mt Hutt GS '!A:B,2,FALSE)," ")</f>
        <v xml:space="preserve"> </v>
      </c>
      <c r="AW91" s="21" t="str">
        <f>IFERROR(VLOOKUP(A91,'180922.1 WH GS'!C:K,9,FALSE)," ")</f>
        <v xml:space="preserve"> </v>
      </c>
      <c r="AX91" s="21" t="str">
        <f>IFERROR(VLOOKUP(A91,'180922.2 WH GS 2'!C:K,9,FALSE)," ")</f>
        <v xml:space="preserve"> </v>
      </c>
      <c r="AY91" s="21" t="str">
        <f>IFERROR(VLOOKUP(A91,'180928.1 CA GS'!A:L,12,FALSE)," " )</f>
        <v xml:space="preserve"> </v>
      </c>
      <c r="AZ91" s="21" t="str">
        <f>IFERROR(VLOOKUP(A91,'180928.2 CA GS'!C:I,7,FALSE)," ")</f>
        <v xml:space="preserve"> </v>
      </c>
      <c r="BA91" s="21" t="str">
        <f>IFERROR(VLOOKUP(A91,'180928.3 CA GS'!C:I,7,FALSE)," ")</f>
        <v xml:space="preserve"> </v>
      </c>
      <c r="BC91" s="25">
        <v>990</v>
      </c>
      <c r="BD91" s="25">
        <v>990</v>
      </c>
      <c r="BE91">
        <f>IFERROR((SMALL(AP91:BA91,1)+SMALL(AP91:BA91,2))/2," ")</f>
        <v>419.49</v>
      </c>
      <c r="BF91">
        <f>IFERROR(SMALL(AP91:BA91,1)+(SMALL(AP91:BA91,1)*0.2)," ")</f>
        <v>457.524</v>
      </c>
      <c r="BH91" s="25">
        <f>MIN(BD91,BE91,BF91)</f>
        <v>419.49</v>
      </c>
      <c r="BK91" s="21" t="str">
        <f>IFERROR(VLOOKUP(A91,'14.09.18 Mt Hutt SG'!A:C,2,FALSE)," ")</f>
        <v xml:space="preserve"> </v>
      </c>
      <c r="BL91" s="21" t="str">
        <f>IFERROR(VLOOKUP(A91,'14.09.18.2 Mt Hutt SG'!A:B,2,FALSE)," ")</f>
        <v xml:space="preserve"> </v>
      </c>
      <c r="BN91" s="25">
        <v>990</v>
      </c>
      <c r="BO91" s="25">
        <v>990</v>
      </c>
      <c r="BP91" t="str">
        <f>IFERROR((SMALL(BK91:BL91,1)+SMALL(BK91:BL91,2))/2," ")</f>
        <v xml:space="preserve"> </v>
      </c>
      <c r="BQ91" t="str">
        <f>IFERROR(SMALL(BK91:BL91,1)+(SMALL(BK91:BL91,1)*0.2)," ")</f>
        <v xml:space="preserve"> </v>
      </c>
      <c r="BS91" s="25">
        <f>MIN(BO91,BP91,BQ91)</f>
        <v>990</v>
      </c>
    </row>
    <row r="92" spans="1:71" x14ac:dyDescent="0.25">
      <c r="A92">
        <v>2015073348</v>
      </c>
      <c r="B92" t="s">
        <v>186</v>
      </c>
      <c r="C92" t="s">
        <v>338</v>
      </c>
      <c r="E92" t="s">
        <v>57</v>
      </c>
      <c r="F92">
        <v>2004</v>
      </c>
      <c r="G92" t="str">
        <f>VLOOKUP(F92,'18 Age Cats'!A:B,2,FALSE)</f>
        <v>U16</v>
      </c>
      <c r="H92" t="s">
        <v>502</v>
      </c>
      <c r="J92" s="36">
        <f>AM92</f>
        <v>156.46800000000002</v>
      </c>
      <c r="K92">
        <v>27</v>
      </c>
      <c r="L92" t="str">
        <f>IF(J92=AI92,"*"," ")</f>
        <v>*</v>
      </c>
      <c r="M92" s="36">
        <f>BH92</f>
        <v>86.81</v>
      </c>
      <c r="N92">
        <v>4</v>
      </c>
      <c r="O92" t="str">
        <f>IF(M92=BD92,"*"," ")</f>
        <v xml:space="preserve"> </v>
      </c>
      <c r="P92" s="36">
        <f>BS92</f>
        <v>990</v>
      </c>
      <c r="R92" t="str">
        <f>IF(P92=BO92,"*"," ")</f>
        <v>*</v>
      </c>
      <c r="T92" s="21" t="str">
        <f>IFERROR(VLOOKUP(A92,'15.07.18.1 Mt Hutt SL'!C:I,7,FALSE)," ")</f>
        <v xml:space="preserve"> </v>
      </c>
      <c r="U92" s="21" t="str">
        <f>IFERROR(VLOOKUP(A92,'15.07.18.2 Mt Hutt SL'!C:I,7,FALSE)," ")</f>
        <v xml:space="preserve"> </v>
      </c>
      <c r="V92" s="21" t="str">
        <f>IFERROR(VLOOKUP(A92,'12.08.18.1 Whaka SL'!A:G,7,FALSE)," ")</f>
        <v xml:space="preserve"> </v>
      </c>
      <c r="W92" s="21" t="str">
        <f>IFERROR(VLOOKUP(A92,'12.08.18.2 Whaka SL'!A:G,7,FALSE)," ")</f>
        <v xml:space="preserve"> </v>
      </c>
      <c r="X92" s="24" t="str">
        <f>IFERROR(VLOOKUP(A92,'20.08.18.1 Coronet SL'!C:K,9,FALSE)," ")</f>
        <v xml:space="preserve"> </v>
      </c>
      <c r="Y92" s="21" t="str">
        <f>IFERROR(VLOOKUP(A92,'20.08.18.2 Coronet SL'!C:K,9,FALSE)," ")</f>
        <v xml:space="preserve"> </v>
      </c>
      <c r="Z92" s="21" t="str">
        <f>IFERROR(VLOOKUP(A92,'16.09.18.1 Mt Hutt SL'!A:B,2,FALSE)," ")</f>
        <v xml:space="preserve"> </v>
      </c>
      <c r="AA92" s="21" t="str">
        <f>IFERROR(VLOOKUP(A92,'16.09.18 .2 Mt Hutt SL'!A:B,2,FALSE)," ")</f>
        <v xml:space="preserve"> </v>
      </c>
      <c r="AB92" s="21" t="str">
        <f>IFERROR(VLOOKUP(A92,'180923.1 WH SL'!C:K,9,FALSE)," ")</f>
        <v xml:space="preserve"> </v>
      </c>
      <c r="AC92" s="21" t="str">
        <f>IFERROR(VLOOKUP(A92,'180927.1 CA SL '!A:L,12,FALSE)," ")</f>
        <v xml:space="preserve"> </v>
      </c>
      <c r="AD92" s="21" t="str">
        <f>IFERROR(VLOOKUP(A92,'180927.2 CA SL'!A:L,12,FALSE)," ")</f>
        <v xml:space="preserve"> </v>
      </c>
      <c r="AE92" s="21" t="str">
        <f>IFERROR(VLOOKUP(A92,'21.10.18.2   Snowplanet SL'!C:J,8,FALSE)," ")</f>
        <v xml:space="preserve"> </v>
      </c>
      <c r="AF92" t="str">
        <f>IFERROR(VLOOKUP(A92,'21.10.18.4 Snowplanet SL'!C:J,8,FALSE)," ")</f>
        <v xml:space="preserve"> </v>
      </c>
      <c r="AH92" s="25">
        <f>IFERROR(VLOOKUP(A92,'18.0 Base List'!A:G,5,FALSE),"990.00")</f>
        <v>104.31200000000001</v>
      </c>
      <c r="AI92" s="25">
        <f>AH92+(AH92*0.5)</f>
        <v>156.46800000000002</v>
      </c>
      <c r="AJ92" t="str">
        <f>IFERROR((SMALL(T92:AF92,1)+SMALL(T92:AF92,2))/2," ")</f>
        <v xml:space="preserve"> </v>
      </c>
      <c r="AK92" t="str">
        <f>IFERROR(SMALL(T92:AF92,1)+(SMALL(T92:AF92,1)*0.2)," ")</f>
        <v xml:space="preserve"> </v>
      </c>
      <c r="AM92" s="25">
        <f>MIN(AI92,AJ92,AK92)</f>
        <v>156.46800000000002</v>
      </c>
      <c r="AP92" s="21" t="str">
        <f>IFERROR(VLOOKUP(A92,'11.08.18.1 Whaka GS'!A:I,9,FALSE)," ")</f>
        <v xml:space="preserve"> </v>
      </c>
      <c r="AQ92" s="21" t="str">
        <f>IFERROR(VLOOKUP(A92,'11.08.18.2 Whaka GS'!A:G,7,FALSE)," ")</f>
        <v xml:space="preserve"> </v>
      </c>
      <c r="AR92" s="21" t="str">
        <f>IFERROR(VLOOKUP(A92,'18.08.18 .1 Coronet GS'!C:K,9,FALSE)," ")</f>
        <v xml:space="preserve"> </v>
      </c>
      <c r="AS92" s="21" t="str">
        <f>IFERROR(VLOOKUP(A92,'18.08.18 .2 Coronet GS'!C:K,9,FALSE)," ")</f>
        <v xml:space="preserve"> </v>
      </c>
      <c r="AT92" s="21">
        <f>IFERROR(VLOOKUP(A92,'19.08.18 .1 Coronet GS'!C:K,9,FALSE)," ")</f>
        <v>86.37</v>
      </c>
      <c r="AU92" s="21">
        <f>IFERROR(VLOOKUP(A92,'19.08.18 .2 Coronet GS'!C:K,9,FALSE)," ")</f>
        <v>87.25</v>
      </c>
      <c r="AV92" s="21" t="str">
        <f>IFERROR(VLOOKUP(A92,'15.09.18.1 Mt Hutt GS '!A:B,2,FALSE)," ")</f>
        <v xml:space="preserve"> </v>
      </c>
      <c r="AW92" s="21" t="str">
        <f>IFERROR(VLOOKUP(A92,'180922.1 WH GS'!C:K,9,FALSE)," ")</f>
        <v xml:space="preserve"> </v>
      </c>
      <c r="AX92" s="21" t="str">
        <f>IFERROR(VLOOKUP(A92,'180922.2 WH GS 2'!C:K,9,FALSE)," ")</f>
        <v xml:space="preserve"> </v>
      </c>
      <c r="AY92" s="21" t="str">
        <f>IFERROR(VLOOKUP(A92,'180928.1 CA GS'!A:L,12,FALSE)," " )</f>
        <v xml:space="preserve"> </v>
      </c>
      <c r="AZ92" s="21" t="str">
        <f>IFERROR(VLOOKUP(A92,'180928.2 CA GS'!C:I,7,FALSE)," ")</f>
        <v xml:space="preserve"> </v>
      </c>
      <c r="BA92" s="21" t="str">
        <f>IFERROR(VLOOKUP(A92,'180928.3 CA GS'!C:I,7,FALSE)," ")</f>
        <v xml:space="preserve"> </v>
      </c>
      <c r="BC92" s="25">
        <f>IFERROR(VLOOKUP(A92,'18.0 Base List'!A:F,6,FALSE),"990.00")</f>
        <v>106.52500000000001</v>
      </c>
      <c r="BD92" s="25">
        <f>BC92+(BC92*0.5)</f>
        <v>159.78750000000002</v>
      </c>
      <c r="BE92">
        <f>IFERROR((SMALL(AP92:BA92,1)+SMALL(AP92:BA92,2))/2," ")</f>
        <v>86.81</v>
      </c>
      <c r="BF92">
        <f>IFERROR(SMALL(AP92:BA92,1)+(SMALL(AP92:BA92,1)*0.2)," ")</f>
        <v>103.64400000000001</v>
      </c>
      <c r="BH92" s="25">
        <f>MIN(BD92,BE92,BF92)</f>
        <v>86.81</v>
      </c>
      <c r="BK92" s="21" t="str">
        <f>IFERROR(VLOOKUP(A92,'14.09.18 Mt Hutt SG'!A:C,2,FALSE)," ")</f>
        <v xml:space="preserve"> </v>
      </c>
      <c r="BL92" s="21" t="str">
        <f>IFERROR(VLOOKUP(A92,'14.09.18.2 Mt Hutt SG'!A:B,2,FALSE)," ")</f>
        <v xml:space="preserve"> </v>
      </c>
      <c r="BN92" s="25">
        <v>990</v>
      </c>
      <c r="BO92" s="25">
        <v>990</v>
      </c>
      <c r="BP92" t="str">
        <f>IFERROR((SMALL(BK92:BL92,1)+SMALL(BK92:BL92,2))/2," ")</f>
        <v xml:space="preserve"> </v>
      </c>
      <c r="BQ92" t="str">
        <f>IFERROR(SMALL(BK92:BL92,1)+(SMALL(BK92:BL92,1)*0.2)," ")</f>
        <v xml:space="preserve"> </v>
      </c>
      <c r="BS92" s="25">
        <f>MIN(BO92,BP92,BQ92)</f>
        <v>990</v>
      </c>
    </row>
    <row r="93" spans="1:71" x14ac:dyDescent="0.25">
      <c r="A93">
        <v>201307853</v>
      </c>
      <c r="B93" t="s">
        <v>541</v>
      </c>
      <c r="C93" t="s">
        <v>542</v>
      </c>
      <c r="D93" t="s">
        <v>58</v>
      </c>
      <c r="E93" t="s">
        <v>57</v>
      </c>
      <c r="F93">
        <v>1977</v>
      </c>
      <c r="G93" t="str">
        <f>VLOOKUP(F93,'18 Age Cats'!A:B,2,FALSE)</f>
        <v>Sen</v>
      </c>
      <c r="H93" t="s">
        <v>514</v>
      </c>
      <c r="J93" s="36">
        <f>AM93</f>
        <v>990</v>
      </c>
      <c r="L93" t="str">
        <f>IF(J93=AI93,"*"," ")</f>
        <v>*</v>
      </c>
      <c r="M93" s="36">
        <f>BH93</f>
        <v>990</v>
      </c>
      <c r="O93" t="str">
        <f>IF(M93=BD93,"*"," ")</f>
        <v>*</v>
      </c>
      <c r="P93" s="36">
        <f>BS93</f>
        <v>990</v>
      </c>
      <c r="R93" t="str">
        <f>IF(P93=BO93,"*"," ")</f>
        <v>*</v>
      </c>
      <c r="T93" s="21" t="str">
        <f>IFERROR(VLOOKUP(A93,'15.07.18.1 Mt Hutt SL'!C:I,7,FALSE)," ")</f>
        <v xml:space="preserve"> </v>
      </c>
      <c r="U93" s="21" t="str">
        <f>IFERROR(VLOOKUP(A93,'15.07.18.2 Mt Hutt SL'!C:I,7,FALSE)," ")</f>
        <v xml:space="preserve"> </v>
      </c>
      <c r="V93" s="21" t="str">
        <f>IFERROR(VLOOKUP(A93,'12.08.18.1 Whaka SL'!A:G,7,FALSE)," ")</f>
        <v xml:space="preserve"> </v>
      </c>
      <c r="W93" s="21" t="str">
        <f>IFERROR(VLOOKUP(A93,'12.08.18.2 Whaka SL'!A:G,7,FALSE)," ")</f>
        <v xml:space="preserve"> </v>
      </c>
      <c r="X93" s="24" t="str">
        <f>IFERROR(VLOOKUP(A93,'20.08.18.1 Coronet SL'!C:K,9,FALSE)," ")</f>
        <v xml:space="preserve"> </v>
      </c>
      <c r="Y93" s="21" t="str">
        <f>IFERROR(VLOOKUP(A93,'20.08.18.2 Coronet SL'!C:K,9,FALSE)," ")</f>
        <v xml:space="preserve"> </v>
      </c>
      <c r="Z93" s="21" t="str">
        <f>IFERROR(VLOOKUP(A93,'16.09.18.1 Mt Hutt SL'!A:B,2,FALSE)," ")</f>
        <v xml:space="preserve"> </v>
      </c>
      <c r="AA93" s="21" t="str">
        <f>IFERROR(VLOOKUP(A93,'16.09.18 .2 Mt Hutt SL'!A:B,2,FALSE)," ")</f>
        <v xml:space="preserve"> </v>
      </c>
      <c r="AB93" s="21" t="str">
        <f>IFERROR(VLOOKUP(A93,'180923.1 WH SL'!C:K,9,FALSE)," ")</f>
        <v xml:space="preserve"> </v>
      </c>
      <c r="AC93" s="21" t="str">
        <f>IFERROR(VLOOKUP(A93,'180927.1 CA SL '!A:L,12,FALSE)," ")</f>
        <v xml:space="preserve"> </v>
      </c>
      <c r="AD93" s="21" t="str">
        <f>IFERROR(VLOOKUP(A93,'180927.2 CA SL'!A:L,12,FALSE)," ")</f>
        <v xml:space="preserve"> </v>
      </c>
      <c r="AE93" s="21" t="str">
        <f>IFERROR(VLOOKUP(A93,'21.10.18.2   Snowplanet SL'!C:J,8,FALSE)," ")</f>
        <v xml:space="preserve"> </v>
      </c>
      <c r="AF93" t="str">
        <f>IFERROR(VLOOKUP(A93,'21.10.18.4 Snowplanet SL'!C:J,8,FALSE)," ")</f>
        <v xml:space="preserve"> </v>
      </c>
      <c r="AH93" s="25">
        <v>990</v>
      </c>
      <c r="AI93" s="25">
        <v>990</v>
      </c>
      <c r="AJ93" t="str">
        <f>IFERROR((SMALL(T93:AF93,1)+SMALL(T93:AF93,2))/2," ")</f>
        <v xml:space="preserve"> </v>
      </c>
      <c r="AK93" t="str">
        <f>IFERROR(SMALL(T93:AF93,1)+(SMALL(T93:AF93,1)*0.2)," ")</f>
        <v xml:space="preserve"> </v>
      </c>
      <c r="AM93" s="25">
        <f>MIN(AI93,AJ93,AK93)</f>
        <v>990</v>
      </c>
      <c r="AP93" s="21" t="str">
        <f>IFERROR(VLOOKUP(A93,'11.08.18.1 Whaka GS'!A:I,9,FALSE)," ")</f>
        <v xml:space="preserve"> </v>
      </c>
      <c r="AQ93" s="21" t="str">
        <f>IFERROR(VLOOKUP(A93,'11.08.18.2 Whaka GS'!A:G,7,FALSE)," ")</f>
        <v xml:space="preserve"> </v>
      </c>
      <c r="AR93" s="21" t="str">
        <f>IFERROR(VLOOKUP(A93,'18.08.18 .1 Coronet GS'!C:K,9,FALSE)," ")</f>
        <v xml:space="preserve"> </v>
      </c>
      <c r="AS93" s="21" t="str">
        <f>IFERROR(VLOOKUP(A93,'18.08.18 .2 Coronet GS'!C:K,9,FALSE)," ")</f>
        <v xml:space="preserve"> </v>
      </c>
      <c r="AT93" s="21" t="str">
        <f>IFERROR(VLOOKUP(A93,'19.08.18 .1 Coronet GS'!C:K,9,FALSE)," ")</f>
        <v xml:space="preserve"> </v>
      </c>
      <c r="AU93" s="21" t="str">
        <f>IFERROR(VLOOKUP(A93,'19.08.18 .2 Coronet GS'!C:K,9,FALSE)," ")</f>
        <v xml:space="preserve"> </v>
      </c>
      <c r="AV93" s="21" t="str">
        <f>IFERROR(VLOOKUP(A93,'15.09.18.1 Mt Hutt GS '!A:B,2,FALSE)," ")</f>
        <v xml:space="preserve"> </v>
      </c>
      <c r="AW93" s="21" t="str">
        <f>IFERROR(VLOOKUP(A93,'180922.1 WH GS'!C:K,9,FALSE)," ")</f>
        <v xml:space="preserve"> </v>
      </c>
      <c r="AX93" s="21" t="str">
        <f>IFERROR(VLOOKUP(A93,'180922.2 WH GS 2'!C:K,9,FALSE)," ")</f>
        <v xml:space="preserve"> </v>
      </c>
      <c r="AY93" s="21" t="str">
        <f>IFERROR(VLOOKUP(A93,'180928.1 CA GS'!A:L,12,FALSE)," " )</f>
        <v xml:space="preserve"> </v>
      </c>
      <c r="AZ93" s="21" t="str">
        <f>IFERROR(VLOOKUP(A93,'180928.2 CA GS'!C:I,7,FALSE)," ")</f>
        <v xml:space="preserve"> </v>
      </c>
      <c r="BA93" s="21" t="str">
        <f>IFERROR(VLOOKUP(A93,'180928.3 CA GS'!C:I,7,FALSE)," ")</f>
        <v xml:space="preserve"> </v>
      </c>
      <c r="BC93" s="25">
        <v>990</v>
      </c>
      <c r="BD93" s="25">
        <v>990</v>
      </c>
      <c r="BE93" t="str">
        <f>IFERROR((SMALL(AP93:BA93,1)+SMALL(AP93:BA93,2))/2," ")</f>
        <v xml:space="preserve"> </v>
      </c>
      <c r="BF93" t="str">
        <f>IFERROR(SMALL(AP93:BA93,1)+(SMALL(AP93:BA93,1)*0.2)," ")</f>
        <v xml:space="preserve"> </v>
      </c>
      <c r="BH93" s="25">
        <f>MIN(BD93,BE93,BF93)</f>
        <v>990</v>
      </c>
      <c r="BK93" s="21" t="str">
        <f>IFERROR(VLOOKUP(A93,'14.09.18 Mt Hutt SG'!A:C,2,FALSE)," ")</f>
        <v xml:space="preserve"> </v>
      </c>
      <c r="BL93" s="21" t="str">
        <f>IFERROR(VLOOKUP(A93,'14.09.18.2 Mt Hutt SG'!A:B,2,FALSE)," ")</f>
        <v xml:space="preserve"> </v>
      </c>
      <c r="BN93" s="25">
        <v>990</v>
      </c>
      <c r="BO93" s="25">
        <v>990</v>
      </c>
      <c r="BP93" t="str">
        <f>IFERROR((SMALL(BK93:BL93,1)+SMALL(BK93:BL93,2))/2," ")</f>
        <v xml:space="preserve"> </v>
      </c>
      <c r="BQ93" t="str">
        <f>IFERROR(SMALL(BK93:BL93,1)+(SMALL(BK93:BL93,1)*0.2)," ")</f>
        <v xml:space="preserve"> </v>
      </c>
      <c r="BS93" s="25">
        <f>MIN(BO93,BP93,BQ93)</f>
        <v>990</v>
      </c>
    </row>
    <row r="94" spans="1:71" x14ac:dyDescent="0.25">
      <c r="A94">
        <v>2017080065</v>
      </c>
      <c r="B94" t="s">
        <v>69</v>
      </c>
      <c r="C94" t="s">
        <v>70</v>
      </c>
      <c r="D94" t="s">
        <v>58</v>
      </c>
      <c r="E94" t="s">
        <v>57</v>
      </c>
      <c r="F94">
        <v>2005</v>
      </c>
      <c r="G94" t="str">
        <f>VLOOKUP(F94,'18 Age Cats'!A:B,2,FALSE)</f>
        <v>U14</v>
      </c>
      <c r="I94" t="s">
        <v>609</v>
      </c>
      <c r="J94" s="36">
        <f>AM94</f>
        <v>314.22000000000003</v>
      </c>
      <c r="K94">
        <v>58</v>
      </c>
      <c r="L94" t="str">
        <f>IF(J94=AI94,"*"," ")</f>
        <v xml:space="preserve"> </v>
      </c>
      <c r="M94" s="36">
        <f>BH94</f>
        <v>209.465</v>
      </c>
      <c r="N94">
        <v>42</v>
      </c>
      <c r="O94" t="str">
        <f>IF(M94=BD94,"*"," ")</f>
        <v xml:space="preserve"> </v>
      </c>
      <c r="P94" s="36">
        <f>BS94</f>
        <v>990</v>
      </c>
      <c r="R94" t="str">
        <f>IF(P94=BO94,"*"," ")</f>
        <v>*</v>
      </c>
      <c r="T94" s="21" t="str">
        <f>IFERROR(VLOOKUP(A94,'15.07.18.1 Mt Hutt SL'!C:I,7,FALSE)," ")</f>
        <v xml:space="preserve"> </v>
      </c>
      <c r="U94" s="21" t="str">
        <f>IFERROR(VLOOKUP(A94,'15.07.18.2 Mt Hutt SL'!C:I,7,FALSE)," ")</f>
        <v xml:space="preserve"> </v>
      </c>
      <c r="V94" s="21" t="str">
        <f>IFERROR(VLOOKUP(A94,'12.08.18.1 Whaka SL'!A:G,7,FALSE)," ")</f>
        <v xml:space="preserve"> </v>
      </c>
      <c r="W94" s="21" t="str">
        <f>IFERROR(VLOOKUP(A94,'12.08.18.2 Whaka SL'!A:G,7,FALSE)," ")</f>
        <v xml:space="preserve"> </v>
      </c>
      <c r="X94" s="24" t="str">
        <f>IFERROR(VLOOKUP(A94,'20.08.18.1 Coronet SL'!C:K,9,FALSE)," ")</f>
        <v xml:space="preserve"> </v>
      </c>
      <c r="Y94" s="21" t="str">
        <f>IFERROR(VLOOKUP(A94,'20.08.18.2 Coronet SL'!C:K,9,FALSE)," ")</f>
        <v xml:space="preserve"> </v>
      </c>
      <c r="Z94" s="21" t="str">
        <f>IFERROR(VLOOKUP(A94,'16.09.18.1 Mt Hutt SL'!A:B,2,FALSE)," ")</f>
        <v xml:space="preserve"> </v>
      </c>
      <c r="AA94" s="21" t="str">
        <f>IFERROR(VLOOKUP(A94,'16.09.18 .2 Mt Hutt SL'!A:B,2,FALSE)," ")</f>
        <v xml:space="preserve"> </v>
      </c>
      <c r="AB94" s="21" t="str">
        <f>IFERROR(VLOOKUP(A94,'180923.1 WH SL'!C:K,9,FALSE)," ")</f>
        <v xml:space="preserve"> </v>
      </c>
      <c r="AC94" s="21" t="str">
        <f>IFERROR(VLOOKUP(A94,'180927.1 CA SL '!A:L,12,FALSE)," ")</f>
        <v xml:space="preserve"> </v>
      </c>
      <c r="AD94" s="21">
        <f>IFERROR(VLOOKUP(A94,'180927.2 CA SL'!A:L,12,FALSE)," ")</f>
        <v>261.85000000000002</v>
      </c>
      <c r="AE94" s="21" t="str">
        <f>IFERROR(VLOOKUP(A94,'21.10.18.2   Snowplanet SL'!C:J,8,FALSE)," ")</f>
        <v xml:space="preserve"> </v>
      </c>
      <c r="AF94" t="str">
        <f>IFERROR(VLOOKUP(A94,'21.10.18.4 Snowplanet SL'!C:J,8,FALSE)," ")</f>
        <v xml:space="preserve"> </v>
      </c>
      <c r="AH94" s="25">
        <f>IFERROR(VLOOKUP(A94,'18.0 Base List'!A:G,5,FALSE),"990.00")</f>
        <v>371.13200000000001</v>
      </c>
      <c r="AI94" s="25">
        <f>AH94+(AH94*0.5)</f>
        <v>556.69799999999998</v>
      </c>
      <c r="AJ94" t="str">
        <f>IFERROR((SMALL(T94:AF94,1)+SMALL(T94:AF94,2))/2," ")</f>
        <v xml:space="preserve"> </v>
      </c>
      <c r="AK94">
        <f>IFERROR(SMALL(T94:AF94,1)+(SMALL(T94:AF94,1)*0.2)," ")</f>
        <v>314.22000000000003</v>
      </c>
      <c r="AM94" s="25">
        <f>MIN(AI94,AJ94,AK94)</f>
        <v>314.22000000000003</v>
      </c>
      <c r="AP94" s="21">
        <f>IFERROR(VLOOKUP(A94,'11.08.18.1 Whaka GS'!A:I,9,FALSE)," ")</f>
        <v>338.9</v>
      </c>
      <c r="AQ94" s="21" t="str">
        <f>IFERROR(VLOOKUP(A94,'11.08.18.2 Whaka GS'!A:G,7,FALSE)," ")</f>
        <v xml:space="preserve"> </v>
      </c>
      <c r="AR94" s="21" t="str">
        <f>IFERROR(VLOOKUP(A94,'18.08.18 .1 Coronet GS'!C:K,9,FALSE)," ")</f>
        <v xml:space="preserve"> </v>
      </c>
      <c r="AS94" s="21" t="str">
        <f>IFERROR(VLOOKUP(A94,'18.08.18 .2 Coronet GS'!C:K,9,FALSE)," ")</f>
        <v xml:space="preserve"> </v>
      </c>
      <c r="AT94" s="21" t="str">
        <f>IFERROR(VLOOKUP(A94,'19.08.18 .1 Coronet GS'!C:K,9,FALSE)," ")</f>
        <v xml:space="preserve"> </v>
      </c>
      <c r="AU94" s="21" t="str">
        <f>IFERROR(VLOOKUP(A94,'19.08.18 .2 Coronet GS'!C:K,9,FALSE)," ")</f>
        <v xml:space="preserve"> </v>
      </c>
      <c r="AV94" s="21" t="str">
        <f>IFERROR(VLOOKUP(A94,'15.09.18.1 Mt Hutt GS '!A:B,2,FALSE)," ")</f>
        <v xml:space="preserve"> </v>
      </c>
      <c r="AW94" s="21" t="str">
        <f>IFERROR(VLOOKUP(A94,'180922.1 WH GS'!C:K,9,FALSE)," ")</f>
        <v xml:space="preserve"> </v>
      </c>
      <c r="AX94" s="21">
        <f>IFERROR(VLOOKUP(A94,'180922.2 WH GS 2'!C:K,9,FALSE)," ")</f>
        <v>228.57</v>
      </c>
      <c r="AY94" s="21">
        <f>IFERROR(VLOOKUP(A94,'180928.1 CA GS'!A:L,12,FALSE)," " )</f>
        <v>228.19</v>
      </c>
      <c r="AZ94" s="21">
        <f>IFERROR(VLOOKUP(A94,'180928.2 CA GS'!C:I,7,FALSE)," ")</f>
        <v>229.58</v>
      </c>
      <c r="BA94" s="21">
        <f>IFERROR(VLOOKUP(A94,'180928.3 CA GS'!C:I,7,FALSE)," ")</f>
        <v>190.74</v>
      </c>
      <c r="BC94" s="25">
        <f>IFERROR(VLOOKUP(A94,'18.0 Base List'!A:F,6,FALSE),"990.00")</f>
        <v>379.90700000000004</v>
      </c>
      <c r="BD94" s="25">
        <f>BC94+(BC94*0.5)</f>
        <v>569.8605</v>
      </c>
      <c r="BE94">
        <f>IFERROR((SMALL(AP94:BA94,1)+SMALL(AP94:BA94,2))/2," ")</f>
        <v>209.465</v>
      </c>
      <c r="BF94">
        <f>IFERROR(SMALL(AP94:BA94,1)+(SMALL(AP94:BA94,1)*0.2)," ")</f>
        <v>228.88800000000001</v>
      </c>
      <c r="BH94" s="25">
        <f>MIN(BD94,BE94,BF94)</f>
        <v>209.465</v>
      </c>
      <c r="BK94" s="21" t="str">
        <f>IFERROR(VLOOKUP(A94,'14.09.18 Mt Hutt SG'!A:C,2,FALSE)," ")</f>
        <v xml:space="preserve"> </v>
      </c>
      <c r="BL94" s="21" t="str">
        <f>IFERROR(VLOOKUP(A94,'14.09.18.2 Mt Hutt SG'!A:B,2,FALSE)," ")</f>
        <v xml:space="preserve"> </v>
      </c>
      <c r="BN94" s="25">
        <v>990</v>
      </c>
      <c r="BO94" s="25">
        <v>990</v>
      </c>
      <c r="BP94" t="str">
        <f>IFERROR((SMALL(BK94:BL94,1)+SMALL(BK94:BL94,2))/2," ")</f>
        <v xml:space="preserve"> </v>
      </c>
      <c r="BQ94" t="str">
        <f>IFERROR(SMALL(BK94:BL94,1)+(SMALL(BK94:BL94,1)*0.2)," ")</f>
        <v xml:space="preserve"> </v>
      </c>
      <c r="BS94" s="25">
        <f>MIN(BO94,BP94,BQ94)</f>
        <v>990</v>
      </c>
    </row>
    <row r="95" spans="1:71" x14ac:dyDescent="0.25">
      <c r="A95">
        <v>2018080568</v>
      </c>
      <c r="B95" t="s">
        <v>1300</v>
      </c>
      <c r="C95" t="s">
        <v>1301</v>
      </c>
      <c r="D95" t="s">
        <v>58</v>
      </c>
      <c r="E95" t="s">
        <v>57</v>
      </c>
      <c r="F95">
        <v>2005</v>
      </c>
      <c r="G95" t="str">
        <f>VLOOKUP(F95,'18 Age Cats'!A:B,2,FALSE)</f>
        <v>U14</v>
      </c>
      <c r="I95" t="s">
        <v>616</v>
      </c>
      <c r="J95" s="36">
        <f>AM95</f>
        <v>990</v>
      </c>
      <c r="L95" t="str">
        <f>IF(J95=AI95,"*"," ")</f>
        <v>*</v>
      </c>
      <c r="M95" s="36">
        <f>BH95</f>
        <v>990</v>
      </c>
      <c r="O95" t="str">
        <f>IF(M95=BD95,"*"," ")</f>
        <v>*</v>
      </c>
      <c r="P95" s="36">
        <f>BS95</f>
        <v>990</v>
      </c>
      <c r="R95" t="str">
        <f>IF(P95=BO95,"*"," ")</f>
        <v>*</v>
      </c>
      <c r="Z95" s="21" t="str">
        <f>IFERROR(VLOOKUP(A95,'16.09.18.1 Mt Hutt SL'!A:B,2,FALSE)," ")</f>
        <v xml:space="preserve"> </v>
      </c>
      <c r="AA95" s="21" t="str">
        <f>IFERROR(VLOOKUP(A95,'16.09.18 .2 Mt Hutt SL'!A:B,2,FALSE)," ")</f>
        <v xml:space="preserve"> </v>
      </c>
      <c r="AB95" s="21" t="str">
        <f>IFERROR(VLOOKUP(A95,'180923.1 WH SL'!C:K,9,FALSE)," ")</f>
        <v xml:space="preserve"> </v>
      </c>
      <c r="AC95" s="21" t="str">
        <f>IFERROR(VLOOKUP(A95,'180927.1 CA SL '!A:L,12,FALSE)," ")</f>
        <v xml:space="preserve"> </v>
      </c>
      <c r="AD95" s="21" t="str">
        <f>IFERROR(VLOOKUP(A95,'180927.2 CA SL'!A:L,12,FALSE)," ")</f>
        <v xml:space="preserve"> </v>
      </c>
      <c r="AE95" s="21" t="str">
        <f>IFERROR(VLOOKUP(A95,'21.10.18.2   Snowplanet SL'!C:J,8,FALSE)," ")</f>
        <v xml:space="preserve"> </v>
      </c>
      <c r="AF95" t="str">
        <f>IFERROR(VLOOKUP(A95,'21.10.18.4 Snowplanet SL'!C:J,8,FALSE)," ")</f>
        <v xml:space="preserve"> </v>
      </c>
      <c r="AH95" s="25">
        <v>990</v>
      </c>
      <c r="AI95" s="25">
        <v>990</v>
      </c>
      <c r="AJ95" t="str">
        <f>IFERROR((SMALL(T95:AF95,1)+SMALL(T95:AF95,2))/2," ")</f>
        <v xml:space="preserve"> </v>
      </c>
      <c r="AK95" t="str">
        <f>IFERROR(SMALL(T95:AF95,1)+(SMALL(T95:AF95,1)*0.2)," ")</f>
        <v xml:space="preserve"> </v>
      </c>
      <c r="AM95" s="25">
        <f>MIN(AI95,AJ95,AK95)</f>
        <v>990</v>
      </c>
      <c r="AV95" s="21" t="str">
        <f>IFERROR(VLOOKUP(A95,'15.09.18.1 Mt Hutt GS '!A:B,2,FALSE)," ")</f>
        <v xml:space="preserve"> </v>
      </c>
      <c r="AW95" s="21" t="str">
        <f>IFERROR(VLOOKUP(A95,'180922.1 WH GS'!C:K,9,FALSE)," ")</f>
        <v xml:space="preserve"> </v>
      </c>
      <c r="AX95" s="21" t="str">
        <f>IFERROR(VLOOKUP(A95,'180922.2 WH GS 2'!C:K,9,FALSE)," ")</f>
        <v xml:space="preserve"> </v>
      </c>
      <c r="AY95" s="21" t="str">
        <f>IFERROR(VLOOKUP(A95,'180928.1 CA GS'!A:L,12,FALSE)," " )</f>
        <v xml:space="preserve"> </v>
      </c>
      <c r="AZ95" s="21" t="str">
        <f>IFERROR(VLOOKUP(A95,'180928.2 CA GS'!C:I,7,FALSE)," ")</f>
        <v xml:space="preserve"> </v>
      </c>
      <c r="BA95" s="21" t="str">
        <f>IFERROR(VLOOKUP(A95,'180928.3 CA GS'!C:I,7,FALSE)," ")</f>
        <v xml:space="preserve"> </v>
      </c>
      <c r="BC95" s="25">
        <v>990</v>
      </c>
      <c r="BD95" s="25">
        <v>990</v>
      </c>
      <c r="BE95" t="str">
        <f>IFERROR((SMALL(AP95:BA95,1)+SMALL(AP95:BA95,2))/2," ")</f>
        <v xml:space="preserve"> </v>
      </c>
      <c r="BF95" t="str">
        <f>IFERROR(SMALL(AP95:BA95,1)+(SMALL(AP95:BA95,1)*0.2)," ")</f>
        <v xml:space="preserve"> </v>
      </c>
      <c r="BH95" s="25">
        <f>MIN(BD95,BE95,BF95)</f>
        <v>990</v>
      </c>
      <c r="BK95" s="21" t="str">
        <f>IFERROR(VLOOKUP(A95,'14.09.18 Mt Hutt SG'!A:C,2,FALSE)," ")</f>
        <v xml:space="preserve"> </v>
      </c>
      <c r="BL95" s="21" t="str">
        <f>IFERROR(VLOOKUP(A95,'14.09.18.2 Mt Hutt SG'!A:B,2,FALSE)," ")</f>
        <v xml:space="preserve"> </v>
      </c>
      <c r="BN95" s="25">
        <v>990</v>
      </c>
      <c r="BO95" s="25">
        <v>990</v>
      </c>
      <c r="BP95" t="str">
        <f>IFERROR((SMALL(BK95:BL95,1)+SMALL(BK95:BL95,2))/2," ")</f>
        <v xml:space="preserve"> </v>
      </c>
      <c r="BQ95" t="str">
        <f>IFERROR(SMALL(BK95:BL95,1)+(SMALL(BK95:BL95,1)*0.2)," ")</f>
        <v xml:space="preserve"> </v>
      </c>
      <c r="BS95" s="25">
        <f>MIN(BO95,BP95,BQ95)</f>
        <v>990</v>
      </c>
    </row>
    <row r="96" spans="1:71" x14ac:dyDescent="0.25">
      <c r="A96">
        <v>2014082171</v>
      </c>
      <c r="B96" t="s">
        <v>194</v>
      </c>
      <c r="C96" t="s">
        <v>195</v>
      </c>
      <c r="E96" t="s">
        <v>52</v>
      </c>
      <c r="F96">
        <v>2005</v>
      </c>
      <c r="G96" t="str">
        <f>VLOOKUP(F96,'18 Age Cats'!A:B,2,FALSE)</f>
        <v>U14</v>
      </c>
      <c r="J96" s="36">
        <f>AM96</f>
        <v>236.11</v>
      </c>
      <c r="K96">
        <v>51</v>
      </c>
      <c r="L96" t="str">
        <f>IF(J96=AI96,"*"," ")</f>
        <v xml:space="preserve"> </v>
      </c>
      <c r="M96" s="36">
        <f>BH96</f>
        <v>269.10500000000002</v>
      </c>
      <c r="N96">
        <v>66</v>
      </c>
      <c r="O96" t="str">
        <f>IF(M96=BD96,"*"," ")</f>
        <v xml:space="preserve"> </v>
      </c>
      <c r="P96" s="36">
        <f>BS96</f>
        <v>990</v>
      </c>
      <c r="R96" t="str">
        <f>IF(P96=BO96,"*"," ")</f>
        <v>*</v>
      </c>
      <c r="T96" s="21" t="str">
        <f>IFERROR(VLOOKUP(A96,'15.07.18.1 Mt Hutt SL'!C:I,7,FALSE)," ")</f>
        <v xml:space="preserve"> </v>
      </c>
      <c r="U96" s="21" t="str">
        <f>IFERROR(VLOOKUP(A96,'15.07.18.2 Mt Hutt SL'!C:I,7,FALSE)," ")</f>
        <v xml:space="preserve"> </v>
      </c>
      <c r="V96" s="21">
        <f>IFERROR(VLOOKUP(A96,'12.08.18.1 Whaka SL'!A:G,7,FALSE)," ")</f>
        <v>247.73</v>
      </c>
      <c r="W96" s="21">
        <f>IFERROR(VLOOKUP(A96,'12.08.18.2 Whaka SL'!A:G,7,FALSE)," ")</f>
        <v>224.49</v>
      </c>
      <c r="X96" s="24" t="str">
        <f>IFERROR(VLOOKUP(A96,'20.08.18.1 Coronet SL'!C:K,9,FALSE)," ")</f>
        <v xml:space="preserve"> </v>
      </c>
      <c r="Y96" s="21" t="str">
        <f>IFERROR(VLOOKUP(A96,'20.08.18.2 Coronet SL'!C:K,9,FALSE)," ")</f>
        <v xml:space="preserve"> </v>
      </c>
      <c r="Z96" s="21" t="str">
        <f>IFERROR(VLOOKUP(A96,'16.09.18.1 Mt Hutt SL'!A:B,2,FALSE)," ")</f>
        <v xml:space="preserve"> </v>
      </c>
      <c r="AA96" s="21" t="str">
        <f>IFERROR(VLOOKUP(A96,'16.09.18 .2 Mt Hutt SL'!A:B,2,FALSE)," ")</f>
        <v xml:space="preserve"> </v>
      </c>
      <c r="AB96" s="21" t="str">
        <f>IFERROR(VLOOKUP(A96,'180923.1 WH SL'!C:K,9,FALSE)," ")</f>
        <v xml:space="preserve"> </v>
      </c>
      <c r="AC96" s="21" t="str">
        <f>IFERROR(VLOOKUP(A96,'180927.1 CA SL '!A:L,12,FALSE)," ")</f>
        <v xml:space="preserve"> </v>
      </c>
      <c r="AD96" s="21" t="str">
        <f>IFERROR(VLOOKUP(A96,'180927.2 CA SL'!A:L,12,FALSE)," ")</f>
        <v xml:space="preserve"> </v>
      </c>
      <c r="AE96" s="21" t="str">
        <f>IFERROR(VLOOKUP(A96,'21.10.18.2   Snowplanet SL'!C:J,8,FALSE)," ")</f>
        <v xml:space="preserve"> </v>
      </c>
      <c r="AF96" t="str">
        <f>IFERROR(VLOOKUP(A96,'21.10.18.4 Snowplanet SL'!C:J,8,FALSE)," ")</f>
        <v xml:space="preserve"> </v>
      </c>
      <c r="AH96" s="25">
        <f>IFERROR(VLOOKUP(A96,'18.0 Base List'!A:G,5,FALSE),"990.00")</f>
        <v>990</v>
      </c>
      <c r="AI96" s="25">
        <v>990</v>
      </c>
      <c r="AJ96">
        <f>IFERROR((SMALL(T96:AF96,1)+SMALL(T96:AF96,2))/2," ")</f>
        <v>236.11</v>
      </c>
      <c r="AK96">
        <f>IFERROR(SMALL(T96:AF96,1)+(SMALL(T96:AF96,1)*0.2)," ")</f>
        <v>269.38800000000003</v>
      </c>
      <c r="AM96" s="25">
        <f>MIN(AI96,AJ96,AK96)</f>
        <v>236.11</v>
      </c>
      <c r="AP96" s="21">
        <f>IFERROR(VLOOKUP(A96,'11.08.18.1 Whaka GS'!A:I,9,FALSE)," ")</f>
        <v>273.44</v>
      </c>
      <c r="AQ96" s="21">
        <f>IFERROR(VLOOKUP(A96,'11.08.18.2 Whaka GS'!A:G,7,FALSE)," ")</f>
        <v>264.77</v>
      </c>
      <c r="AR96" s="21" t="str">
        <f>IFERROR(VLOOKUP(A96,'18.08.18 .1 Coronet GS'!C:K,9,FALSE)," ")</f>
        <v xml:space="preserve"> </v>
      </c>
      <c r="AS96" s="21" t="str">
        <f>IFERROR(VLOOKUP(A96,'18.08.18 .2 Coronet GS'!C:K,9,FALSE)," ")</f>
        <v xml:space="preserve"> </v>
      </c>
      <c r="AT96" s="21" t="str">
        <f>IFERROR(VLOOKUP(A96,'19.08.18 .1 Coronet GS'!C:K,9,FALSE)," ")</f>
        <v xml:space="preserve"> </v>
      </c>
      <c r="AU96" s="21" t="str">
        <f>IFERROR(VLOOKUP(A96,'19.08.18 .2 Coronet GS'!C:K,9,FALSE)," ")</f>
        <v xml:space="preserve"> </v>
      </c>
      <c r="AV96" s="21" t="str">
        <f>IFERROR(VLOOKUP(A96,'15.09.18.1 Mt Hutt GS '!A:B,2,FALSE)," ")</f>
        <v xml:space="preserve"> </v>
      </c>
      <c r="AW96" s="21" t="str">
        <f>IFERROR(VLOOKUP(A96,'180922.1 WH GS'!C:K,9,FALSE)," ")</f>
        <v xml:space="preserve"> </v>
      </c>
      <c r="AX96" s="21" t="str">
        <f>IFERROR(VLOOKUP(A96,'180922.2 WH GS 2'!C:K,9,FALSE)," ")</f>
        <v xml:space="preserve"> </v>
      </c>
      <c r="AY96" s="21" t="str">
        <f>IFERROR(VLOOKUP(A96,'180928.1 CA GS'!A:L,12,FALSE)," " )</f>
        <v xml:space="preserve"> </v>
      </c>
      <c r="AZ96" s="21" t="str">
        <f>IFERROR(VLOOKUP(A96,'180928.2 CA GS'!C:I,7,FALSE)," ")</f>
        <v xml:space="preserve"> </v>
      </c>
      <c r="BA96" s="21" t="str">
        <f>IFERROR(VLOOKUP(A96,'180928.3 CA GS'!C:I,7,FALSE)," ")</f>
        <v xml:space="preserve"> </v>
      </c>
      <c r="BC96" s="25">
        <v>990</v>
      </c>
      <c r="BD96" s="25">
        <v>990</v>
      </c>
      <c r="BE96">
        <f>IFERROR((SMALL(AP96:BA96,1)+SMALL(AP96:BA96,2))/2," ")</f>
        <v>269.10500000000002</v>
      </c>
      <c r="BF96">
        <f>IFERROR(SMALL(AP96:BA96,1)+(SMALL(AP96:BA96,1)*0.2)," ")</f>
        <v>317.72399999999999</v>
      </c>
      <c r="BH96" s="25">
        <f>MIN(BD96,BE96,BF96)</f>
        <v>269.10500000000002</v>
      </c>
      <c r="BK96" s="21" t="str">
        <f>IFERROR(VLOOKUP(A96,'14.09.18 Mt Hutt SG'!A:C,2,FALSE)," ")</f>
        <v xml:space="preserve"> </v>
      </c>
      <c r="BL96" s="21" t="str">
        <f>IFERROR(VLOOKUP(A96,'14.09.18.2 Mt Hutt SG'!A:B,2,FALSE)," ")</f>
        <v xml:space="preserve"> </v>
      </c>
      <c r="BN96" s="25">
        <v>990</v>
      </c>
      <c r="BO96" s="25">
        <v>990</v>
      </c>
      <c r="BP96" t="str">
        <f>IFERROR((SMALL(BK96:BL96,1)+SMALL(BK96:BL96,2))/2," ")</f>
        <v xml:space="preserve"> </v>
      </c>
      <c r="BQ96" t="str">
        <f>IFERROR(SMALL(BK96:BL96,1)+(SMALL(BK96:BL96,1)*0.2)," ")</f>
        <v xml:space="preserve"> </v>
      </c>
      <c r="BS96" s="25">
        <f>MIN(BO96,BP96,BQ96)</f>
        <v>990</v>
      </c>
    </row>
    <row r="97" spans="1:71" x14ac:dyDescent="0.25">
      <c r="A97">
        <v>201306485</v>
      </c>
      <c r="B97" t="s">
        <v>543</v>
      </c>
      <c r="C97" t="s">
        <v>544</v>
      </c>
      <c r="D97" t="s">
        <v>58</v>
      </c>
      <c r="E97" t="s">
        <v>52</v>
      </c>
      <c r="F97">
        <v>1996</v>
      </c>
      <c r="G97" t="str">
        <f>VLOOKUP(F97,'18 Age Cats'!A:B,2,FALSE)</f>
        <v>Sen</v>
      </c>
      <c r="H97" t="s">
        <v>515</v>
      </c>
      <c r="I97" t="s">
        <v>601</v>
      </c>
      <c r="J97" s="36">
        <f>AM97</f>
        <v>990</v>
      </c>
      <c r="L97" t="str">
        <f>IF(J97=AI97,"*"," ")</f>
        <v>*</v>
      </c>
      <c r="M97" s="36">
        <f>BH97</f>
        <v>990</v>
      </c>
      <c r="O97" t="str">
        <f>IF(M97=BD97,"*"," ")</f>
        <v>*</v>
      </c>
      <c r="P97" s="36">
        <f>BS97</f>
        <v>990</v>
      </c>
      <c r="R97" t="str">
        <f>IF(P97=BO97,"*"," ")</f>
        <v>*</v>
      </c>
      <c r="T97" s="21" t="str">
        <f>IFERROR(VLOOKUP(A97,'15.07.18.1 Mt Hutt SL'!C:I,7,FALSE)," ")</f>
        <v xml:space="preserve"> </v>
      </c>
      <c r="U97" s="21" t="str">
        <f>IFERROR(VLOOKUP(A97,'15.07.18.2 Mt Hutt SL'!C:I,7,FALSE)," ")</f>
        <v xml:space="preserve"> </v>
      </c>
      <c r="V97" s="21" t="str">
        <f>IFERROR(VLOOKUP(A97,'12.08.18.1 Whaka SL'!A:G,7,FALSE)," ")</f>
        <v xml:space="preserve"> </v>
      </c>
      <c r="W97" s="21" t="str">
        <f>IFERROR(VLOOKUP(A97,'12.08.18.2 Whaka SL'!A:G,7,FALSE)," ")</f>
        <v xml:space="preserve"> </v>
      </c>
      <c r="X97" s="24" t="str">
        <f>IFERROR(VLOOKUP(A97,'20.08.18.1 Coronet SL'!C:K,9,FALSE)," ")</f>
        <v xml:space="preserve"> </v>
      </c>
      <c r="Y97" s="21" t="str">
        <f>IFERROR(VLOOKUP(A97,'20.08.18.2 Coronet SL'!C:K,9,FALSE)," ")</f>
        <v xml:space="preserve"> </v>
      </c>
      <c r="Z97" s="21" t="str">
        <f>IFERROR(VLOOKUP(A97,'16.09.18.1 Mt Hutt SL'!A:B,2,FALSE)," ")</f>
        <v xml:space="preserve"> </v>
      </c>
      <c r="AA97" s="21" t="str">
        <f>IFERROR(VLOOKUP(A97,'16.09.18 .2 Mt Hutt SL'!A:B,2,FALSE)," ")</f>
        <v xml:space="preserve"> </v>
      </c>
      <c r="AB97" s="21" t="str">
        <f>IFERROR(VLOOKUP(A97,'180923.1 WH SL'!C:K,9,FALSE)," ")</f>
        <v xml:space="preserve"> </v>
      </c>
      <c r="AC97" s="21" t="str">
        <f>IFERROR(VLOOKUP(A97,'180927.1 CA SL '!A:L,12,FALSE)," ")</f>
        <v xml:space="preserve"> </v>
      </c>
      <c r="AD97" s="21" t="str">
        <f>IFERROR(VLOOKUP(A97,'180927.2 CA SL'!A:L,12,FALSE)," ")</f>
        <v xml:space="preserve"> </v>
      </c>
      <c r="AE97" s="21" t="str">
        <f>IFERROR(VLOOKUP(A97,'21.10.18.2   Snowplanet SL'!C:J,8,FALSE)," ")</f>
        <v xml:space="preserve"> </v>
      </c>
      <c r="AF97" t="str">
        <f>IFERROR(VLOOKUP(A97,'21.10.18.4 Snowplanet SL'!C:J,8,FALSE)," ")</f>
        <v xml:space="preserve"> </v>
      </c>
      <c r="AH97" s="25">
        <v>990</v>
      </c>
      <c r="AI97" s="25">
        <v>990</v>
      </c>
      <c r="AJ97" t="str">
        <f>IFERROR((SMALL(T97:AF97,1)+SMALL(T97:AF97,2))/2," ")</f>
        <v xml:space="preserve"> </v>
      </c>
      <c r="AK97" t="str">
        <f>IFERROR(SMALL(T97:AF97,1)+(SMALL(T97:AF97,1)*0.2)," ")</f>
        <v xml:space="preserve"> </v>
      </c>
      <c r="AM97" s="25">
        <f>MIN(AI97,AJ97,AK97)</f>
        <v>990</v>
      </c>
      <c r="AP97" s="21" t="str">
        <f>IFERROR(VLOOKUP(A97,'11.08.18.1 Whaka GS'!A:I,9,FALSE)," ")</f>
        <v xml:space="preserve"> </v>
      </c>
      <c r="AQ97" s="21" t="str">
        <f>IFERROR(VLOOKUP(A97,'11.08.18.2 Whaka GS'!A:G,7,FALSE)," ")</f>
        <v xml:space="preserve"> </v>
      </c>
      <c r="AR97" s="21" t="str">
        <f>IFERROR(VLOOKUP(A97,'18.08.18 .1 Coronet GS'!C:K,9,FALSE)," ")</f>
        <v xml:space="preserve"> </v>
      </c>
      <c r="AS97" s="21" t="str">
        <f>IFERROR(VLOOKUP(A97,'18.08.18 .2 Coronet GS'!C:K,9,FALSE)," ")</f>
        <v xml:space="preserve"> </v>
      </c>
      <c r="AT97" s="21" t="str">
        <f>IFERROR(VLOOKUP(A97,'19.08.18 .1 Coronet GS'!C:K,9,FALSE)," ")</f>
        <v xml:space="preserve"> </v>
      </c>
      <c r="AU97" s="21" t="str">
        <f>IFERROR(VLOOKUP(A97,'19.08.18 .2 Coronet GS'!C:K,9,FALSE)," ")</f>
        <v xml:space="preserve"> </v>
      </c>
      <c r="AV97" s="21" t="str">
        <f>IFERROR(VLOOKUP(A97,'15.09.18.1 Mt Hutt GS '!A:B,2,FALSE)," ")</f>
        <v xml:space="preserve"> </v>
      </c>
      <c r="AW97" s="21" t="str">
        <f>IFERROR(VLOOKUP(A97,'180922.1 WH GS'!C:K,9,FALSE)," ")</f>
        <v xml:space="preserve"> </v>
      </c>
      <c r="AX97" s="21" t="str">
        <f>IFERROR(VLOOKUP(A97,'180922.2 WH GS 2'!C:K,9,FALSE)," ")</f>
        <v xml:space="preserve"> </v>
      </c>
      <c r="AY97" s="21" t="str">
        <f>IFERROR(VLOOKUP(A97,'180928.1 CA GS'!A:L,12,FALSE)," " )</f>
        <v xml:space="preserve"> </v>
      </c>
      <c r="AZ97" s="21" t="str">
        <f>IFERROR(VLOOKUP(A97,'180928.2 CA GS'!C:I,7,FALSE)," ")</f>
        <v xml:space="preserve"> </v>
      </c>
      <c r="BA97" s="21" t="str">
        <f>IFERROR(VLOOKUP(A97,'180928.3 CA GS'!C:I,7,FALSE)," ")</f>
        <v xml:space="preserve"> </v>
      </c>
      <c r="BC97" s="25">
        <v>990</v>
      </c>
      <c r="BD97" s="25">
        <v>990</v>
      </c>
      <c r="BE97" t="str">
        <f>IFERROR((SMALL(AP97:BA97,1)+SMALL(AP97:BA97,2))/2," ")</f>
        <v xml:space="preserve"> </v>
      </c>
      <c r="BF97" t="str">
        <f>IFERROR(SMALL(AP97:BA97,1)+(SMALL(AP97:BA97,1)*0.2)," ")</f>
        <v xml:space="preserve"> </v>
      </c>
      <c r="BH97" s="25">
        <f>MIN(BD97,BE97,BF97)</f>
        <v>990</v>
      </c>
      <c r="BK97" s="21" t="str">
        <f>IFERROR(VLOOKUP(A97,'14.09.18 Mt Hutt SG'!A:C,2,FALSE)," ")</f>
        <v xml:space="preserve"> </v>
      </c>
      <c r="BL97" s="21" t="str">
        <f>IFERROR(VLOOKUP(A97,'14.09.18.2 Mt Hutt SG'!A:B,2,FALSE)," ")</f>
        <v xml:space="preserve"> </v>
      </c>
      <c r="BN97" s="25">
        <v>990</v>
      </c>
      <c r="BO97" s="25">
        <v>990</v>
      </c>
      <c r="BP97" t="str">
        <f>IFERROR((SMALL(BK97:BL97,1)+SMALL(BK97:BL97,2))/2," ")</f>
        <v xml:space="preserve"> </v>
      </c>
      <c r="BQ97" t="str">
        <f>IFERROR(SMALL(BK97:BL97,1)+(SMALL(BK97:BL97,1)*0.2)," ")</f>
        <v xml:space="preserve"> </v>
      </c>
      <c r="BS97" s="25">
        <f>MIN(BO97,BP97,BQ97)</f>
        <v>990</v>
      </c>
    </row>
    <row r="98" spans="1:71" x14ac:dyDescent="0.25">
      <c r="A98">
        <v>201306324</v>
      </c>
      <c r="B98" t="s">
        <v>190</v>
      </c>
      <c r="C98" t="s">
        <v>345</v>
      </c>
      <c r="D98" t="s">
        <v>58</v>
      </c>
      <c r="E98" t="s">
        <v>57</v>
      </c>
      <c r="F98">
        <v>2003</v>
      </c>
      <c r="G98" t="str">
        <f>VLOOKUP(F98,'18 Age Cats'!A:B,2,FALSE)</f>
        <v>U16</v>
      </c>
      <c r="H98" t="s">
        <v>502</v>
      </c>
      <c r="J98" s="36">
        <f>AM98</f>
        <v>92.35</v>
      </c>
      <c r="K98">
        <v>4</v>
      </c>
      <c r="L98" t="str">
        <f>IF(J98=AI98,"*"," ")</f>
        <v xml:space="preserve"> </v>
      </c>
      <c r="M98" s="36">
        <f>BH98</f>
        <v>85.81</v>
      </c>
      <c r="N98">
        <v>3</v>
      </c>
      <c r="O98" t="str">
        <f>IF(M98=BD98,"*"," ")</f>
        <v xml:space="preserve"> </v>
      </c>
      <c r="P98" s="36">
        <f>BS98</f>
        <v>96.757499999999965</v>
      </c>
      <c r="Q98">
        <v>2</v>
      </c>
      <c r="R98" t="str">
        <f>IF(P98=BO98,"*"," ")</f>
        <v>*</v>
      </c>
      <c r="T98" s="21" t="str">
        <f>IFERROR(VLOOKUP(A98,'15.07.18.1 Mt Hutt SL'!C:I,7,FALSE)," ")</f>
        <v xml:space="preserve"> </v>
      </c>
      <c r="U98" s="21" t="str">
        <f>IFERROR(VLOOKUP(A98,'15.07.18.2 Mt Hutt SL'!C:I,7,FALSE)," ")</f>
        <v xml:space="preserve"> </v>
      </c>
      <c r="V98" s="21" t="str">
        <f>IFERROR(VLOOKUP(A98,'12.08.18.1 Whaka SL'!A:G,7,FALSE)," ")</f>
        <v xml:space="preserve"> </v>
      </c>
      <c r="W98" s="21" t="str">
        <f>IFERROR(VLOOKUP(A98,'12.08.18.2 Whaka SL'!A:G,7,FALSE)," ")</f>
        <v xml:space="preserve"> </v>
      </c>
      <c r="X98" s="24">
        <f>IFERROR(VLOOKUP(A98,'20.08.18.1 Coronet SL'!C:K,9,FALSE)," ")</f>
        <v>108.06</v>
      </c>
      <c r="Z98" s="21">
        <f>IFERROR(VLOOKUP(A98,'16.09.18.1 Mt Hutt SL'!A:B,2,FALSE)," ")</f>
        <v>98.69</v>
      </c>
      <c r="AA98" s="21">
        <f>IFERROR(VLOOKUP(A98,'16.09.18 .2 Mt Hutt SL'!A:B,2,FALSE)," ")</f>
        <v>116.9</v>
      </c>
      <c r="AB98" s="21" t="str">
        <f>IFERROR(VLOOKUP(A98,'180923.1 WH SL'!C:K,9,FALSE)," ")</f>
        <v xml:space="preserve"> </v>
      </c>
      <c r="AC98" s="21">
        <f>IFERROR(VLOOKUP(A98,'180927.1 CA SL '!A:L,12,FALSE)," ")</f>
        <v>86.01</v>
      </c>
      <c r="AD98" s="21">
        <f>IFERROR(VLOOKUP(A98,'180927.2 CA SL'!A:L,12,FALSE)," ")</f>
        <v>103.79</v>
      </c>
      <c r="AE98" s="21" t="str">
        <f>IFERROR(VLOOKUP(A98,'21.10.18.2   Snowplanet SL'!C:J,8,FALSE)," ")</f>
        <v xml:space="preserve"> </v>
      </c>
      <c r="AF98" t="str">
        <f>IFERROR(VLOOKUP(A98,'21.10.18.4 Snowplanet SL'!C:J,8,FALSE)," ")</f>
        <v xml:space="preserve"> </v>
      </c>
      <c r="AH98" s="25">
        <f>IFERROR(VLOOKUP(A98,'18.0 Base List'!A:G,5,FALSE),"990.00")</f>
        <v>84.625</v>
      </c>
      <c r="AI98" s="25">
        <f>AH98+(AH98*0.5)</f>
        <v>126.9375</v>
      </c>
      <c r="AJ98">
        <f>IFERROR((SMALL(T98:AF98,1)+SMALL(T98:AF98,2))/2," ")</f>
        <v>92.35</v>
      </c>
      <c r="AK98">
        <f>IFERROR(SMALL(T98:AF98,1)+(SMALL(T98:AF98,1)*0.2)," ")</f>
        <v>103.212</v>
      </c>
      <c r="AM98" s="25">
        <f>MIN(AI98,AJ98,AK98)</f>
        <v>92.35</v>
      </c>
      <c r="AP98" s="21" t="str">
        <f>IFERROR(VLOOKUP(A98,'11.08.18.1 Whaka GS'!A:I,9,FALSE)," ")</f>
        <v xml:space="preserve"> </v>
      </c>
      <c r="AQ98" s="21" t="str">
        <f>IFERROR(VLOOKUP(A98,'11.08.18.2 Whaka GS'!A:G,7,FALSE)," ")</f>
        <v xml:space="preserve"> </v>
      </c>
      <c r="AR98" s="21">
        <f>IFERROR(VLOOKUP(A98,'18.08.18 .1 Coronet GS'!C:K,9,FALSE)," ")</f>
        <v>120.15</v>
      </c>
      <c r="AS98" s="21">
        <f>IFERROR(VLOOKUP(A98,'18.08.18 .2 Coronet GS'!C:K,9,FALSE)," ")</f>
        <v>108.33</v>
      </c>
      <c r="AT98" s="21">
        <f>IFERROR(VLOOKUP(A98,'19.08.18 .1 Coronet GS'!C:K,9,FALSE)," ")</f>
        <v>100.82</v>
      </c>
      <c r="AU98" s="21">
        <f>IFERROR(VLOOKUP(A98,'19.08.18 .2 Coronet GS'!C:K,9,FALSE)," ")</f>
        <v>109.62</v>
      </c>
      <c r="AV98" s="21">
        <f>IFERROR(VLOOKUP(A98,'15.09.18.1 Mt Hutt GS '!A:B,2,FALSE)," ")</f>
        <v>87.67</v>
      </c>
      <c r="AW98" s="21" t="str">
        <f>IFERROR(VLOOKUP(A98,'180922.1 WH GS'!C:K,9,FALSE)," ")</f>
        <v xml:space="preserve"> </v>
      </c>
      <c r="AX98" s="21" t="str">
        <f>IFERROR(VLOOKUP(A98,'180922.2 WH GS 2'!C:K,9,FALSE)," ")</f>
        <v xml:space="preserve"> </v>
      </c>
      <c r="AY98" s="21">
        <f>IFERROR(VLOOKUP(A98,'180928.1 CA GS'!A:L,12,FALSE)," " )</f>
        <v>88.03</v>
      </c>
      <c r="AZ98" s="21">
        <f>IFERROR(VLOOKUP(A98,'180928.2 CA GS'!C:I,7,FALSE)," ")</f>
        <v>90.25</v>
      </c>
      <c r="BA98" s="21">
        <f>IFERROR(VLOOKUP(A98,'180928.3 CA GS'!C:I,7,FALSE)," ")</f>
        <v>83.95</v>
      </c>
      <c r="BC98" s="25">
        <f>IFERROR(VLOOKUP(A98,'18.0 Base List'!A:F,6,FALSE),"990.00")</f>
        <v>68.61</v>
      </c>
      <c r="BD98" s="25">
        <f>BC98+(BC98*0.5)</f>
        <v>102.91499999999999</v>
      </c>
      <c r="BE98">
        <f>IFERROR((SMALL(AP98:BA98,1)+SMALL(AP98:BA98,2))/2," ")</f>
        <v>85.81</v>
      </c>
      <c r="BF98">
        <f>IFERROR(SMALL(AP98:BA98,1)+(SMALL(AP98:BA98,1)*0.2)," ")</f>
        <v>100.74000000000001</v>
      </c>
      <c r="BH98" s="25">
        <f>MIN(BD98,BE98,BF98)</f>
        <v>85.81</v>
      </c>
      <c r="BK98" s="21">
        <f>IFERROR(VLOOKUP(A98,'14.09.18 Mt Hutt SG'!A:C,2,FALSE)," ")</f>
        <v>104.02</v>
      </c>
      <c r="BL98" s="21">
        <f>IFERROR(VLOOKUP(A98,'14.09.18.2 Mt Hutt SG'!A:B,2,FALSE)," ")</f>
        <v>99.99</v>
      </c>
      <c r="BN98" s="25">
        <f>IFERROR(VLOOKUP(A98,'18.0 Base List'!A:G,7,FALSE),990)</f>
        <v>64.504999999999981</v>
      </c>
      <c r="BO98" s="25">
        <f>BN98+(BN98*0.5)</f>
        <v>96.757499999999965</v>
      </c>
      <c r="BP98">
        <f>IFERROR((SMALL(BK98:BL98,1)+SMALL(BK98:BL98,2))/2," ")</f>
        <v>102.005</v>
      </c>
      <c r="BQ98">
        <f>IFERROR(SMALL(BK98:BL98,1)+(SMALL(BK98:BL98,1)*0.2)," ")</f>
        <v>119.988</v>
      </c>
      <c r="BS98" s="25">
        <f>MIN(BO98,BP98,BQ98)</f>
        <v>96.757499999999965</v>
      </c>
    </row>
    <row r="99" spans="1:71" x14ac:dyDescent="0.25">
      <c r="A99">
        <v>2017071865</v>
      </c>
      <c r="B99" t="s">
        <v>200</v>
      </c>
      <c r="C99" t="s">
        <v>664</v>
      </c>
      <c r="D99" t="s">
        <v>58</v>
      </c>
      <c r="E99" t="s">
        <v>57</v>
      </c>
      <c r="F99">
        <v>2006</v>
      </c>
      <c r="G99" t="str">
        <f>VLOOKUP(F99,'18 Age Cats'!A:B,2,FALSE)</f>
        <v>U14</v>
      </c>
      <c r="H99" t="s">
        <v>514</v>
      </c>
      <c r="I99" t="s">
        <v>514</v>
      </c>
      <c r="J99" s="36">
        <f>AM99</f>
        <v>990</v>
      </c>
      <c r="L99" t="str">
        <f>IF(J99=AI99,"*"," ")</f>
        <v>*</v>
      </c>
      <c r="M99" s="36">
        <f>BH99</f>
        <v>990</v>
      </c>
      <c r="O99" t="str">
        <f>IF(M99=BD99,"*"," ")</f>
        <v>*</v>
      </c>
      <c r="P99" s="36">
        <f>BS99</f>
        <v>990</v>
      </c>
      <c r="R99" t="str">
        <f>IF(P99=BO99,"*"," ")</f>
        <v>*</v>
      </c>
      <c r="T99" s="21" t="str">
        <f>IFERROR(VLOOKUP(A99,'15.07.18.1 Mt Hutt SL'!C:I,7,FALSE)," ")</f>
        <v xml:space="preserve"> </v>
      </c>
      <c r="U99" s="21" t="str">
        <f>IFERROR(VLOOKUP(A99,'15.07.18.2 Mt Hutt SL'!C:I,7,FALSE)," ")</f>
        <v xml:space="preserve"> </v>
      </c>
      <c r="V99" s="21" t="str">
        <f>IFERROR(VLOOKUP(A99,'12.08.18.1 Whaka SL'!A:G,7,FALSE)," ")</f>
        <v xml:space="preserve"> </v>
      </c>
      <c r="W99" s="21" t="str">
        <f>IFERROR(VLOOKUP(A99,'12.08.18.2 Whaka SL'!A:G,7,FALSE)," ")</f>
        <v xml:space="preserve"> </v>
      </c>
      <c r="X99" s="24" t="str">
        <f>IFERROR(VLOOKUP(A99,'20.08.18.1 Coronet SL'!C:K,9,FALSE)," ")</f>
        <v xml:space="preserve"> </v>
      </c>
      <c r="Y99" s="21" t="str">
        <f>IFERROR(VLOOKUP(A99,'20.08.18.2 Coronet SL'!C:K,9,FALSE)," ")</f>
        <v xml:space="preserve"> </v>
      </c>
      <c r="Z99" s="21" t="str">
        <f>IFERROR(VLOOKUP(A99,'16.09.18.1 Mt Hutt SL'!A:B,2,FALSE)," ")</f>
        <v xml:space="preserve"> </v>
      </c>
      <c r="AA99" s="21" t="str">
        <f>IFERROR(VLOOKUP(A99,'16.09.18 .2 Mt Hutt SL'!A:B,2,FALSE)," ")</f>
        <v xml:space="preserve"> </v>
      </c>
      <c r="AB99" s="21" t="str">
        <f>IFERROR(VLOOKUP(A99,'180923.1 WH SL'!C:K,9,FALSE)," ")</f>
        <v xml:space="preserve"> </v>
      </c>
      <c r="AC99" s="21" t="str">
        <f>IFERROR(VLOOKUP(A99,'180927.1 CA SL '!A:L,12,FALSE)," ")</f>
        <v xml:space="preserve"> </v>
      </c>
      <c r="AD99" s="21" t="str">
        <f>IFERROR(VLOOKUP(A99,'180927.2 CA SL'!A:L,12,FALSE)," ")</f>
        <v xml:space="preserve"> </v>
      </c>
      <c r="AE99" s="21" t="str">
        <f>IFERROR(VLOOKUP(A99,'21.10.18.2   Snowplanet SL'!C:J,8,FALSE)," ")</f>
        <v xml:space="preserve"> </v>
      </c>
      <c r="AF99" t="str">
        <f>IFERROR(VLOOKUP(A99,'21.10.18.4 Snowplanet SL'!C:J,8,FALSE)," ")</f>
        <v xml:space="preserve"> </v>
      </c>
      <c r="AH99" s="25">
        <v>990</v>
      </c>
      <c r="AI99" s="25">
        <v>990</v>
      </c>
      <c r="AJ99" t="str">
        <f>IFERROR((SMALL(T99:AF99,1)+SMALL(T99:AF99,2))/2," ")</f>
        <v xml:space="preserve"> </v>
      </c>
      <c r="AK99" t="str">
        <f>IFERROR(SMALL(T99:AF99,1)+(SMALL(T99:AF99,1)*0.2)," ")</f>
        <v xml:space="preserve"> </v>
      </c>
      <c r="AM99" s="25">
        <f>MIN(AI99,AJ99,AK99)</f>
        <v>990</v>
      </c>
      <c r="AP99" s="21" t="str">
        <f>IFERROR(VLOOKUP(A99,'11.08.18.1 Whaka GS'!A:I,9,FALSE)," ")</f>
        <v xml:space="preserve"> </v>
      </c>
      <c r="AQ99" s="21" t="str">
        <f>IFERROR(VLOOKUP(A99,'11.08.18.2 Whaka GS'!A:G,7,FALSE)," ")</f>
        <v xml:space="preserve"> </v>
      </c>
      <c r="AR99" s="21" t="str">
        <f>IFERROR(VLOOKUP(A99,'18.08.18 .1 Coronet GS'!C:K,9,FALSE)," ")</f>
        <v xml:space="preserve"> </v>
      </c>
      <c r="AS99" s="21" t="str">
        <f>IFERROR(VLOOKUP(A99,'18.08.18 .2 Coronet GS'!C:K,9,FALSE)," ")</f>
        <v xml:space="preserve"> </v>
      </c>
      <c r="AT99" s="21" t="str">
        <f>IFERROR(VLOOKUP(A99,'19.08.18 .1 Coronet GS'!C:K,9,FALSE)," ")</f>
        <v xml:space="preserve"> </v>
      </c>
      <c r="AU99" s="21" t="str">
        <f>IFERROR(VLOOKUP(A99,'19.08.18 .2 Coronet GS'!C:K,9,FALSE)," ")</f>
        <v xml:space="preserve"> </v>
      </c>
      <c r="AV99" s="21" t="str">
        <f>IFERROR(VLOOKUP(A99,'15.09.18.1 Mt Hutt GS '!A:B,2,FALSE)," ")</f>
        <v xml:space="preserve"> </v>
      </c>
      <c r="AW99" s="21" t="str">
        <f>IFERROR(VLOOKUP(A99,'180922.1 WH GS'!C:K,9,FALSE)," ")</f>
        <v xml:space="preserve"> </v>
      </c>
      <c r="AX99" s="21" t="str">
        <f>IFERROR(VLOOKUP(A99,'180922.2 WH GS 2'!C:K,9,FALSE)," ")</f>
        <v xml:space="preserve"> </v>
      </c>
      <c r="AY99" s="21" t="str">
        <f>IFERROR(VLOOKUP(A99,'180928.1 CA GS'!A:L,12,FALSE)," " )</f>
        <v xml:space="preserve"> </v>
      </c>
      <c r="AZ99" s="21" t="str">
        <f>IFERROR(VLOOKUP(A99,'180928.2 CA GS'!C:I,7,FALSE)," ")</f>
        <v xml:space="preserve"> </v>
      </c>
      <c r="BA99" s="21" t="str">
        <f>IFERROR(VLOOKUP(A99,'180928.3 CA GS'!C:I,7,FALSE)," ")</f>
        <v xml:space="preserve"> </v>
      </c>
      <c r="BC99" s="25">
        <v>990</v>
      </c>
      <c r="BD99" s="25">
        <v>990</v>
      </c>
      <c r="BE99" t="str">
        <f>IFERROR((SMALL(AP99:BA99,1)+SMALL(AP99:BA99,2))/2," ")</f>
        <v xml:space="preserve"> </v>
      </c>
      <c r="BF99" t="str">
        <f>IFERROR(SMALL(AP99:BA99,1)+(SMALL(AP99:BA99,1)*0.2)," ")</f>
        <v xml:space="preserve"> </v>
      </c>
      <c r="BH99" s="25">
        <f>MIN(BD99,BE99,BF99)</f>
        <v>990</v>
      </c>
      <c r="BK99" s="21" t="str">
        <f>IFERROR(VLOOKUP(A99,'14.09.18 Mt Hutt SG'!A:C,2,FALSE)," ")</f>
        <v xml:space="preserve"> </v>
      </c>
      <c r="BL99" s="21" t="str">
        <f>IFERROR(VLOOKUP(A99,'14.09.18.2 Mt Hutt SG'!A:B,2,FALSE)," ")</f>
        <v xml:space="preserve"> </v>
      </c>
      <c r="BN99" s="25">
        <v>990</v>
      </c>
      <c r="BO99" s="25">
        <v>990</v>
      </c>
      <c r="BP99" t="str">
        <f>IFERROR((SMALL(BK99:BL99,1)+SMALL(BK99:BL99,2))/2," ")</f>
        <v xml:space="preserve"> </v>
      </c>
      <c r="BQ99" t="str">
        <f>IFERROR(SMALL(BK99:BL99,1)+(SMALL(BK99:BL99,1)*0.2)," ")</f>
        <v xml:space="preserve"> </v>
      </c>
      <c r="BS99" s="25">
        <f>MIN(BO99,BP99,BQ99)</f>
        <v>990</v>
      </c>
    </row>
    <row r="100" spans="1:71" x14ac:dyDescent="0.25">
      <c r="A100">
        <v>2015093757</v>
      </c>
      <c r="B100" t="s">
        <v>72</v>
      </c>
      <c r="C100" t="s">
        <v>73</v>
      </c>
      <c r="E100" t="s">
        <v>52</v>
      </c>
      <c r="F100">
        <v>2005</v>
      </c>
      <c r="G100" t="str">
        <f>VLOOKUP(F100,'18 Age Cats'!A:B,2,FALSE)</f>
        <v>U14</v>
      </c>
      <c r="H100" t="s">
        <v>598</v>
      </c>
      <c r="I100" t="s">
        <v>606</v>
      </c>
      <c r="J100" s="36">
        <f>AM100</f>
        <v>202.21199999999999</v>
      </c>
      <c r="K100">
        <v>42</v>
      </c>
      <c r="L100" t="str">
        <f>IF(J100=AI100,"*"," ")</f>
        <v xml:space="preserve"> </v>
      </c>
      <c r="M100" s="36">
        <f>BH100</f>
        <v>220.71</v>
      </c>
      <c r="N100">
        <v>54</v>
      </c>
      <c r="O100" t="str">
        <f>IF(M100=BD100,"*"," ")</f>
        <v xml:space="preserve"> </v>
      </c>
      <c r="P100" s="36">
        <f>BS100</f>
        <v>990</v>
      </c>
      <c r="R100" t="str">
        <f>IF(P100=BO100,"*"," ")</f>
        <v>*</v>
      </c>
      <c r="T100" s="21" t="str">
        <f>IFERROR(VLOOKUP(A100,'15.07.18.1 Mt Hutt SL'!C:I,7,FALSE)," ")</f>
        <v xml:space="preserve"> </v>
      </c>
      <c r="U100" s="21" t="str">
        <f>IFERROR(VLOOKUP(A100,'15.07.18.2 Mt Hutt SL'!C:I,7,FALSE)," ")</f>
        <v xml:space="preserve"> </v>
      </c>
      <c r="V100" s="21" t="str">
        <f>IFERROR(VLOOKUP(A100,'12.08.18.1 Whaka SL'!A:G,7,FALSE)," ")</f>
        <v xml:space="preserve"> </v>
      </c>
      <c r="W100" s="21">
        <f>IFERROR(VLOOKUP(A100,'12.08.18.2 Whaka SL'!A:G,7,FALSE)," ")</f>
        <v>168.51</v>
      </c>
      <c r="X100" s="24" t="str">
        <f>IFERROR(VLOOKUP(A100,'20.08.18.1 Coronet SL'!C:K,9,FALSE)," ")</f>
        <v xml:space="preserve"> </v>
      </c>
      <c r="Y100" s="21" t="str">
        <f>IFERROR(VLOOKUP(A100,'20.08.18.2 Coronet SL'!C:K,9,FALSE)," ")</f>
        <v xml:space="preserve"> </v>
      </c>
      <c r="Z100" s="21" t="str">
        <f>IFERROR(VLOOKUP(A100,'16.09.18.1 Mt Hutt SL'!A:B,2,FALSE)," ")</f>
        <v xml:space="preserve"> </v>
      </c>
      <c r="AA100" s="21" t="str">
        <f>IFERROR(VLOOKUP(A100,'16.09.18 .2 Mt Hutt SL'!A:B,2,FALSE)," ")</f>
        <v xml:space="preserve"> </v>
      </c>
      <c r="AB100" s="21" t="str">
        <f>IFERROR(VLOOKUP(A100,'180923.1 WH SL'!C:K,9,FALSE)," ")</f>
        <v xml:space="preserve"> </v>
      </c>
      <c r="AC100" s="21" t="str">
        <f>IFERROR(VLOOKUP(A100,'180927.1 CA SL '!A:L,12,FALSE)," ")</f>
        <v xml:space="preserve"> </v>
      </c>
      <c r="AD100" s="21" t="str">
        <f>IFERROR(VLOOKUP(A100,'180927.2 CA SL'!A:L,12,FALSE)," ")</f>
        <v xml:space="preserve"> </v>
      </c>
      <c r="AE100" s="21" t="str">
        <f>IFERROR(VLOOKUP(A100,'21.10.18.2   Snowplanet SL'!C:J,8,FALSE)," ")</f>
        <v xml:space="preserve"> </v>
      </c>
      <c r="AF100" t="str">
        <f>IFERROR(VLOOKUP(A100,'21.10.18.4 Snowplanet SL'!C:J,8,FALSE)," ")</f>
        <v xml:space="preserve"> </v>
      </c>
      <c r="AH100" s="25">
        <f>IFERROR(VLOOKUP(A100,'18.0 Base List'!A:G,5,FALSE),"990.00")</f>
        <v>269.66000000000003</v>
      </c>
      <c r="AI100" s="25">
        <f>AH100+(AH100*0.5)</f>
        <v>404.49</v>
      </c>
      <c r="AJ100" t="str">
        <f>IFERROR((SMALL(T100:AF100,1)+SMALL(T100:AF100,2))/2," ")</f>
        <v xml:space="preserve"> </v>
      </c>
      <c r="AK100">
        <f>IFERROR(SMALL(T100:AF100,1)+(SMALL(T100:AF100,1)*0.2)," ")</f>
        <v>202.21199999999999</v>
      </c>
      <c r="AM100" s="25">
        <f>MIN(AI100,AJ100,AK100)</f>
        <v>202.21199999999999</v>
      </c>
      <c r="AP100" s="21" t="str">
        <f>IFERROR(VLOOKUP(A100,'11.08.18.1 Whaka GS'!A:I,9,FALSE)," ")</f>
        <v xml:space="preserve"> </v>
      </c>
      <c r="AQ100" s="21" t="str">
        <f>IFERROR(VLOOKUP(A100,'11.08.18.2 Whaka GS'!A:G,7,FALSE)," ")</f>
        <v xml:space="preserve"> </v>
      </c>
      <c r="AR100" s="21" t="str">
        <f>IFERROR(VLOOKUP(A100,'18.08.18 .1 Coronet GS'!C:K,9,FALSE)," ")</f>
        <v xml:space="preserve"> </v>
      </c>
      <c r="AS100" s="21" t="str">
        <f>IFERROR(VLOOKUP(A100,'18.08.18 .2 Coronet GS'!C:K,9,FALSE)," ")</f>
        <v xml:space="preserve"> </v>
      </c>
      <c r="AT100" s="21" t="str">
        <f>IFERROR(VLOOKUP(A100,'19.08.18 .1 Coronet GS'!C:K,9,FALSE)," ")</f>
        <v xml:space="preserve"> </v>
      </c>
      <c r="AU100" s="21" t="str">
        <f>IFERROR(VLOOKUP(A100,'19.08.18 .2 Coronet GS'!C:K,9,FALSE)," ")</f>
        <v xml:space="preserve"> </v>
      </c>
      <c r="AV100" s="21" t="str">
        <f>IFERROR(VLOOKUP(A100,'15.09.18.1 Mt Hutt GS '!A:B,2,FALSE)," ")</f>
        <v xml:space="preserve"> </v>
      </c>
      <c r="AW100" s="21" t="str">
        <f>IFERROR(VLOOKUP(A100,'180922.1 WH GS'!C:K,9,FALSE)," ")</f>
        <v xml:space="preserve"> </v>
      </c>
      <c r="AX100" s="21">
        <f>IFERROR(VLOOKUP(A100,'180922.2 WH GS 2'!C:K,9,FALSE)," ")</f>
        <v>247.69</v>
      </c>
      <c r="AY100" s="21">
        <f>IFERROR(VLOOKUP(A100,'180928.1 CA GS'!A:L,12,FALSE)," " )</f>
        <v>231.88</v>
      </c>
      <c r="AZ100" s="21">
        <f>IFERROR(VLOOKUP(A100,'180928.2 CA GS'!C:I,7,FALSE)," ")</f>
        <v>228.65</v>
      </c>
      <c r="BA100" s="21">
        <f>IFERROR(VLOOKUP(A100,'180928.3 CA GS'!C:I,7,FALSE)," ")</f>
        <v>212.77</v>
      </c>
      <c r="BC100" s="25">
        <f>IFERROR(VLOOKUP(A100,'18.0 Base List'!A:F,6,FALSE),"990.00")</f>
        <v>237.61500000000001</v>
      </c>
      <c r="BD100" s="25">
        <f>BC100+(BC100*0.5)</f>
        <v>356.42250000000001</v>
      </c>
      <c r="BE100">
        <f>IFERROR((SMALL(AP100:BA100,1)+SMALL(AP100:BA100,2))/2," ")</f>
        <v>220.71</v>
      </c>
      <c r="BF100">
        <f>IFERROR(SMALL(AP100:BA100,1)+(SMALL(AP100:BA100,1)*0.2)," ")</f>
        <v>255.32400000000001</v>
      </c>
      <c r="BH100" s="25">
        <f>MIN(BD100,BE100,BF100)</f>
        <v>220.71</v>
      </c>
      <c r="BK100" s="21" t="str">
        <f>IFERROR(VLOOKUP(A100,'14.09.18 Mt Hutt SG'!A:C,2,FALSE)," ")</f>
        <v xml:space="preserve"> </v>
      </c>
      <c r="BL100" s="21" t="str">
        <f>IFERROR(VLOOKUP(A100,'14.09.18.2 Mt Hutt SG'!A:B,2,FALSE)," ")</f>
        <v xml:space="preserve"> </v>
      </c>
      <c r="BN100" s="25">
        <v>990</v>
      </c>
      <c r="BO100" s="25">
        <v>990</v>
      </c>
      <c r="BP100" t="str">
        <f>IFERROR((SMALL(BK100:BL100,1)+SMALL(BK100:BL100,2))/2," ")</f>
        <v xml:space="preserve"> </v>
      </c>
      <c r="BQ100" t="str">
        <f>IFERROR(SMALL(BK100:BL100,1)+(SMALL(BK100:BL100,1)*0.2)," ")</f>
        <v xml:space="preserve"> </v>
      </c>
      <c r="BS100" s="25">
        <f>MIN(BO100,BP100,BQ100)</f>
        <v>990</v>
      </c>
    </row>
    <row r="101" spans="1:71" x14ac:dyDescent="0.25">
      <c r="A101">
        <v>2018080469</v>
      </c>
      <c r="B101" t="s">
        <v>634</v>
      </c>
      <c r="C101" t="s">
        <v>271</v>
      </c>
      <c r="D101" t="s">
        <v>94</v>
      </c>
      <c r="E101" t="s">
        <v>52</v>
      </c>
      <c r="F101">
        <v>2004</v>
      </c>
      <c r="G101" t="str">
        <f>VLOOKUP(F101,'18 Age Cats'!A:B,2,FALSE)</f>
        <v>U16</v>
      </c>
      <c r="I101" t="s">
        <v>631</v>
      </c>
      <c r="J101" s="36">
        <f>AM101</f>
        <v>990</v>
      </c>
      <c r="L101" t="str">
        <f>IF(J101=AI101,"*"," ")</f>
        <v>*</v>
      </c>
      <c r="M101" s="36">
        <f>BH101</f>
        <v>990</v>
      </c>
      <c r="O101" t="str">
        <f>IF(M101=BD101,"*"," ")</f>
        <v>*</v>
      </c>
      <c r="P101" s="36">
        <f>BS101</f>
        <v>990</v>
      </c>
      <c r="R101" t="str">
        <f>IF(P101=BO101,"*"," ")</f>
        <v>*</v>
      </c>
      <c r="T101" s="21" t="str">
        <f>IFERROR(VLOOKUP(A101,'15.07.18.1 Mt Hutt SL'!C:I,7,FALSE)," ")</f>
        <v xml:space="preserve"> </v>
      </c>
      <c r="U101" s="21" t="str">
        <f>IFERROR(VLOOKUP(A101,'15.07.18.2 Mt Hutt SL'!C:I,7,FALSE)," ")</f>
        <v xml:space="preserve"> </v>
      </c>
      <c r="V101" s="21" t="str">
        <f>IFERROR(VLOOKUP(A101,'12.08.18.1 Whaka SL'!A:G,7,FALSE)," ")</f>
        <v xml:space="preserve"> </v>
      </c>
      <c r="W101" s="21" t="str">
        <f>IFERROR(VLOOKUP(A101,'12.08.18.2 Whaka SL'!A:G,7,FALSE)," ")</f>
        <v xml:space="preserve"> </v>
      </c>
      <c r="X101" s="24" t="str">
        <f>IFERROR(VLOOKUP(A101,'20.08.18.1 Coronet SL'!C:K,9,FALSE)," ")</f>
        <v xml:space="preserve"> </v>
      </c>
      <c r="Y101" s="21" t="str">
        <f>IFERROR(VLOOKUP(A101,'20.08.18.2 Coronet SL'!C:K,9,FALSE)," ")</f>
        <v xml:space="preserve"> </v>
      </c>
      <c r="Z101" s="21" t="str">
        <f>IFERROR(VLOOKUP(A101,'16.09.18.1 Mt Hutt SL'!A:B,2,FALSE)," ")</f>
        <v xml:space="preserve"> </v>
      </c>
      <c r="AA101" s="21" t="str">
        <f>IFERROR(VLOOKUP(A101,'16.09.18 .2 Mt Hutt SL'!A:B,2,FALSE)," ")</f>
        <v xml:space="preserve"> </v>
      </c>
      <c r="AB101" s="21" t="str">
        <f>IFERROR(VLOOKUP(A101,'180923.1 WH SL'!C:K,9,FALSE)," ")</f>
        <v xml:space="preserve"> </v>
      </c>
      <c r="AC101" s="21" t="str">
        <f>IFERROR(VLOOKUP(A101,'180927.1 CA SL '!A:L,12,FALSE)," ")</f>
        <v xml:space="preserve"> </v>
      </c>
      <c r="AD101" s="21" t="str">
        <f>IFERROR(VLOOKUP(A101,'180927.2 CA SL'!A:L,12,FALSE)," ")</f>
        <v xml:space="preserve"> </v>
      </c>
      <c r="AE101" s="21" t="str">
        <f>IFERROR(VLOOKUP(A101,'21.10.18.2   Snowplanet SL'!C:J,8,FALSE)," ")</f>
        <v xml:space="preserve"> </v>
      </c>
      <c r="AF101" t="str">
        <f>IFERROR(VLOOKUP(A101,'21.10.18.4 Snowplanet SL'!C:J,8,FALSE)," ")</f>
        <v xml:space="preserve"> </v>
      </c>
      <c r="AH101" s="25">
        <v>990</v>
      </c>
      <c r="AI101" s="25">
        <v>990</v>
      </c>
      <c r="AJ101" t="str">
        <f>IFERROR((SMALL(T101:AF101,1)+SMALL(T101:AF101,2))/2," ")</f>
        <v xml:space="preserve"> </v>
      </c>
      <c r="AK101" t="str">
        <f>IFERROR(SMALL(T101:AF101,1)+(SMALL(T101:AF101,1)*0.2)," ")</f>
        <v xml:space="preserve"> </v>
      </c>
      <c r="AM101" s="25">
        <f>MIN(AI101,AJ101,AK101)</f>
        <v>990</v>
      </c>
      <c r="AP101" s="21" t="str">
        <f>IFERROR(VLOOKUP(A101,'11.08.18.1 Whaka GS'!A:I,9,FALSE)," ")</f>
        <v xml:space="preserve"> </v>
      </c>
      <c r="AQ101" s="21" t="str">
        <f>IFERROR(VLOOKUP(A101,'11.08.18.2 Whaka GS'!A:G,7,FALSE)," ")</f>
        <v xml:space="preserve"> </v>
      </c>
      <c r="AR101" s="21" t="str">
        <f>IFERROR(VLOOKUP(A101,'18.08.18 .1 Coronet GS'!C:K,9,FALSE)," ")</f>
        <v xml:space="preserve"> </v>
      </c>
      <c r="AS101" s="21" t="str">
        <f>IFERROR(VLOOKUP(A101,'18.08.18 .2 Coronet GS'!C:K,9,FALSE)," ")</f>
        <v xml:space="preserve"> </v>
      </c>
      <c r="AT101" s="21" t="str">
        <f>IFERROR(VLOOKUP(A101,'19.08.18 .1 Coronet GS'!C:K,9,FALSE)," ")</f>
        <v xml:space="preserve"> </v>
      </c>
      <c r="AU101" s="21" t="str">
        <f>IFERROR(VLOOKUP(A101,'19.08.18 .2 Coronet GS'!C:K,9,FALSE)," ")</f>
        <v xml:space="preserve"> </v>
      </c>
      <c r="AV101" s="21" t="str">
        <f>IFERROR(VLOOKUP(A101,'15.09.18.1 Mt Hutt GS '!A:B,2,FALSE)," ")</f>
        <v xml:space="preserve"> </v>
      </c>
      <c r="AW101" s="21" t="str">
        <f>IFERROR(VLOOKUP(A101,'180922.1 WH GS'!C:K,9,FALSE)," ")</f>
        <v xml:space="preserve"> </v>
      </c>
      <c r="AX101" s="21" t="str">
        <f>IFERROR(VLOOKUP(A101,'180922.2 WH GS 2'!C:K,9,FALSE)," ")</f>
        <v xml:space="preserve"> </v>
      </c>
      <c r="AY101" s="21" t="str">
        <f>IFERROR(VLOOKUP(A101,'180928.1 CA GS'!A:L,12,FALSE)," " )</f>
        <v xml:space="preserve"> </v>
      </c>
      <c r="AZ101" s="21" t="str">
        <f>IFERROR(VLOOKUP(A101,'180928.2 CA GS'!C:I,7,FALSE)," ")</f>
        <v xml:space="preserve"> </v>
      </c>
      <c r="BA101" s="21" t="str">
        <f>IFERROR(VLOOKUP(A101,'180928.3 CA GS'!C:I,7,FALSE)," ")</f>
        <v xml:space="preserve"> </v>
      </c>
      <c r="BC101" s="25">
        <v>990</v>
      </c>
      <c r="BD101" s="25">
        <v>990</v>
      </c>
      <c r="BE101" t="str">
        <f>IFERROR((SMALL(AP101:BA101,1)+SMALL(AP101:BA101,2))/2," ")</f>
        <v xml:space="preserve"> </v>
      </c>
      <c r="BF101" t="str">
        <f>IFERROR(SMALL(AP101:BA101,1)+(SMALL(AP101:BA101,1)*0.2)," ")</f>
        <v xml:space="preserve"> </v>
      </c>
      <c r="BH101" s="25">
        <f>MIN(BD101,BE101,BF101)</f>
        <v>990</v>
      </c>
      <c r="BK101" s="21" t="str">
        <f>IFERROR(VLOOKUP(A101,'14.09.18 Mt Hutt SG'!A:C,2,FALSE)," ")</f>
        <v xml:space="preserve"> </v>
      </c>
      <c r="BL101" s="21" t="str">
        <f>IFERROR(VLOOKUP(A101,'14.09.18.2 Mt Hutt SG'!A:B,2,FALSE)," ")</f>
        <v xml:space="preserve"> </v>
      </c>
      <c r="BN101" s="25">
        <v>990</v>
      </c>
      <c r="BO101" s="25">
        <v>990</v>
      </c>
      <c r="BP101" t="str">
        <f>IFERROR((SMALL(BK101:BL101,1)+SMALL(BK101:BL101,2))/2," ")</f>
        <v xml:space="preserve"> </v>
      </c>
      <c r="BQ101" t="str">
        <f>IFERROR(SMALL(BK101:BL101,1)+(SMALL(BK101:BL101,1)*0.2)," ")</f>
        <v xml:space="preserve"> </v>
      </c>
      <c r="BS101" s="25">
        <f>MIN(BO101,BP101,BQ101)</f>
        <v>990</v>
      </c>
    </row>
    <row r="102" spans="1:71" x14ac:dyDescent="0.25">
      <c r="A102">
        <v>2014061778</v>
      </c>
      <c r="B102" t="s">
        <v>270</v>
      </c>
      <c r="C102" t="s">
        <v>271</v>
      </c>
      <c r="D102" t="s">
        <v>58</v>
      </c>
      <c r="E102" t="s">
        <v>57</v>
      </c>
      <c r="F102">
        <v>2004</v>
      </c>
      <c r="G102" t="str">
        <f>VLOOKUP(F102,'18 Age Cats'!A:B,2,FALSE)</f>
        <v>U16</v>
      </c>
      <c r="H102" t="s">
        <v>514</v>
      </c>
      <c r="I102" t="s">
        <v>514</v>
      </c>
      <c r="J102" s="36">
        <f>AM102</f>
        <v>104.4</v>
      </c>
      <c r="K102">
        <v>8</v>
      </c>
      <c r="L102" t="str">
        <f>IF(J102=AI102,"*"," ")</f>
        <v xml:space="preserve"> </v>
      </c>
      <c r="M102" s="36">
        <f>BH102</f>
        <v>110.71000000000001</v>
      </c>
      <c r="N102">
        <v>14</v>
      </c>
      <c r="O102" t="str">
        <f>IF(M102=BD102,"*"," ")</f>
        <v xml:space="preserve"> </v>
      </c>
      <c r="P102" s="36">
        <f>BS102</f>
        <v>207.32400000000001</v>
      </c>
      <c r="Q102">
        <v>18</v>
      </c>
      <c r="R102" t="str">
        <f>IF(P102=BO102,"*"," ")</f>
        <v xml:space="preserve"> </v>
      </c>
      <c r="T102" s="21">
        <f>IFERROR(VLOOKUP(A102,'15.07.18.1 Mt Hutt SL'!C:I,7,FALSE)," ")</f>
        <v>152.96</v>
      </c>
      <c r="U102" s="21">
        <f>IFERROR(VLOOKUP(A102,'15.07.18.2 Mt Hutt SL'!C:I,7,FALSE)," ")</f>
        <v>109.47</v>
      </c>
      <c r="V102" s="21" t="str">
        <f>IFERROR(VLOOKUP(A102,'12.08.18.1 Whaka SL'!A:G,7,FALSE)," ")</f>
        <v xml:space="preserve"> </v>
      </c>
      <c r="W102" s="21" t="str">
        <f>IFERROR(VLOOKUP(A102,'12.08.18.2 Whaka SL'!A:G,7,FALSE)," ")</f>
        <v xml:space="preserve"> </v>
      </c>
      <c r="X102" s="24">
        <f>IFERROR(VLOOKUP(A102,'20.08.18.1 Coronet SL'!C:K,9,FALSE)," ")</f>
        <v>150.31</v>
      </c>
      <c r="Z102" s="21">
        <f>IFERROR(VLOOKUP(A102,'16.09.18.1 Mt Hutt SL'!A:B,2,FALSE)," ")</f>
        <v>107.52</v>
      </c>
      <c r="AA102" s="21">
        <f>IFERROR(VLOOKUP(A102,'16.09.18 .2 Mt Hutt SL'!A:B,2,FALSE)," ")</f>
        <v>240.9</v>
      </c>
      <c r="AB102" s="21" t="str">
        <f>IFERROR(VLOOKUP(A102,'180923.1 WH SL'!C:K,9,FALSE)," ")</f>
        <v xml:space="preserve"> </v>
      </c>
      <c r="AC102" s="21" t="str">
        <f>IFERROR(VLOOKUP(A102,'180927.1 CA SL '!A:L,12,FALSE)," ")</f>
        <v xml:space="preserve"> </v>
      </c>
      <c r="AD102" s="21">
        <f>IFERROR(VLOOKUP(A102,'180927.2 CA SL'!A:L,12,FALSE)," ")</f>
        <v>101.28</v>
      </c>
      <c r="AE102" s="21">
        <f>IFERROR(VLOOKUP(A102,'21.10.18.2   Snowplanet SL'!C:J,8,FALSE)," ")</f>
        <v>158.88</v>
      </c>
      <c r="AF102">
        <f>IFERROR(VLOOKUP(A102,'21.10.18.4 Snowplanet SL'!C:J,8,FALSE)," ")</f>
        <v>156.27000000000001</v>
      </c>
      <c r="AH102" s="25">
        <f>IFERROR(VLOOKUP(A102,'18.0 Base List'!A:G,5,FALSE),"990.00")</f>
        <v>85.495000000000005</v>
      </c>
      <c r="AI102" s="25">
        <f>AH102+(AH102*0.5)</f>
        <v>128.24250000000001</v>
      </c>
      <c r="AJ102">
        <f>IFERROR((SMALL(T102:AF102,1)+SMALL(T102:AF102,2))/2," ")</f>
        <v>104.4</v>
      </c>
      <c r="AK102">
        <f>IFERROR(SMALL(T102:AF102,1)+(SMALL(T102:AF102,1)*0.2)," ")</f>
        <v>121.536</v>
      </c>
      <c r="AM102" s="25">
        <f>MIN(AI102,AJ102,AK102)</f>
        <v>104.4</v>
      </c>
      <c r="AP102" s="21" t="str">
        <f>IFERROR(VLOOKUP(A102,'11.08.18.1 Whaka GS'!A:I,9,FALSE)," ")</f>
        <v xml:space="preserve"> </v>
      </c>
      <c r="AQ102" s="21" t="str">
        <f>IFERROR(VLOOKUP(A102,'11.08.18.2 Whaka GS'!A:G,7,FALSE)," ")</f>
        <v xml:space="preserve"> </v>
      </c>
      <c r="AR102" s="21">
        <f>IFERROR(VLOOKUP(A102,'18.08.18 .1 Coronet GS'!C:K,9,FALSE)," ")</f>
        <v>144.72</v>
      </c>
      <c r="AT102" s="21">
        <f>IFERROR(VLOOKUP(A102,'19.08.18 .1 Coronet GS'!C:K,9,FALSE)," ")</f>
        <v>158.86000000000001</v>
      </c>
      <c r="AU102" s="21">
        <f>IFERROR(VLOOKUP(A102,'19.08.18 .2 Coronet GS'!C:K,9,FALSE)," ")</f>
        <v>152.84</v>
      </c>
      <c r="AV102" s="21">
        <f>IFERROR(VLOOKUP(A102,'15.09.18.1 Mt Hutt GS '!A:B,2,FALSE)," ")</f>
        <v>262.77999999999997</v>
      </c>
      <c r="AW102" s="21">
        <f>IFERROR(VLOOKUP(A102,'180922.1 WH GS'!C:K,9,FALSE)," ")</f>
        <v>153.22</v>
      </c>
      <c r="AX102" s="21">
        <f>IFERROR(VLOOKUP(A102,'180922.2 WH GS 2'!C:K,9,FALSE)," ")</f>
        <v>105.29</v>
      </c>
      <c r="AY102" s="21">
        <f>IFERROR(VLOOKUP(A102,'180928.1 CA GS'!A:L,12,FALSE)," " )</f>
        <v>116.13</v>
      </c>
      <c r="AZ102" s="21">
        <f>IFERROR(VLOOKUP(A102,'180928.2 CA GS'!C:I,7,FALSE)," ")</f>
        <v>126.81</v>
      </c>
      <c r="BA102" s="21">
        <f>IFERROR(VLOOKUP(A102,'180928.3 CA GS'!C:I,7,FALSE)," ")</f>
        <v>119.7</v>
      </c>
      <c r="BC102" s="25">
        <f>IFERROR(VLOOKUP(A102,'18.0 Base List'!A:F,6,FALSE),"990.00")</f>
        <v>129.97999999999999</v>
      </c>
      <c r="BD102" s="25">
        <f>BC102+(BC102*0.5)</f>
        <v>194.96999999999997</v>
      </c>
      <c r="BE102">
        <f>IFERROR((SMALL(AP102:BA102,1)+SMALL(AP102:BA102,2))/2," ")</f>
        <v>110.71000000000001</v>
      </c>
      <c r="BF102">
        <f>IFERROR(SMALL(AP102:BA102,1)+(SMALL(AP102:BA102,1)*0.2)," ")</f>
        <v>126.34800000000001</v>
      </c>
      <c r="BH102" s="25">
        <f>MIN(BD102,BE102,BF102)</f>
        <v>110.71000000000001</v>
      </c>
      <c r="BK102" s="21" t="str">
        <f>IFERROR(VLOOKUP(A102,'14.09.18 Mt Hutt SG'!A:C,2,FALSE)," ")</f>
        <v xml:space="preserve"> </v>
      </c>
      <c r="BL102" s="21">
        <f>IFERROR(VLOOKUP(A102,'14.09.18.2 Mt Hutt SG'!A:B,2,FALSE)," ")</f>
        <v>172.77</v>
      </c>
      <c r="BN102" s="25">
        <f>IFERROR(VLOOKUP(A102,'18.0 Base List'!A:G,7,FALSE),990)</f>
        <v>140.03499999999997</v>
      </c>
      <c r="BO102" s="25">
        <f>BN102+(BN102*0.5)</f>
        <v>210.05249999999995</v>
      </c>
      <c r="BP102" t="str">
        <f>IFERROR((SMALL(BK102:BL102,1)+SMALL(BK102:BL102,2))/2," ")</f>
        <v xml:space="preserve"> </v>
      </c>
      <c r="BQ102">
        <f>IFERROR(SMALL(BK102:BL102,1)+(SMALL(BK102:BL102,1)*0.2)," ")</f>
        <v>207.32400000000001</v>
      </c>
      <c r="BS102" s="25">
        <f>MIN(BO102,BP102,BQ102)</f>
        <v>207.32400000000001</v>
      </c>
    </row>
    <row r="103" spans="1:71" x14ac:dyDescent="0.25">
      <c r="A103">
        <v>2018080528</v>
      </c>
      <c r="B103" t="s">
        <v>756</v>
      </c>
      <c r="C103" t="s">
        <v>757</v>
      </c>
      <c r="D103" t="s">
        <v>344</v>
      </c>
      <c r="E103" t="s">
        <v>52</v>
      </c>
      <c r="F103">
        <v>2005</v>
      </c>
      <c r="G103" t="str">
        <f>VLOOKUP(F103,'18 Age Cats'!A:B,2,FALSE)</f>
        <v>U14</v>
      </c>
      <c r="J103" s="36">
        <f>AM103</f>
        <v>990</v>
      </c>
      <c r="L103" t="str">
        <f>IF(J103=AI103,"*"," ")</f>
        <v>*</v>
      </c>
      <c r="M103" s="36">
        <f>BH103</f>
        <v>130.51999999999998</v>
      </c>
      <c r="N103">
        <v>29</v>
      </c>
      <c r="O103" t="str">
        <f>IF(M103=BD103,"*"," ")</f>
        <v xml:space="preserve"> </v>
      </c>
      <c r="P103" s="36">
        <f>BS103</f>
        <v>990</v>
      </c>
      <c r="R103" t="str">
        <f>IF(P103=BO103,"*"," ")</f>
        <v>*</v>
      </c>
      <c r="V103" s="21" t="str">
        <f>IFERROR(VLOOKUP(A103,'12.08.18.1 Whaka SL'!A:G,7,FALSE)," ")</f>
        <v xml:space="preserve"> </v>
      </c>
      <c r="W103" s="21" t="str">
        <f>IFERROR(VLOOKUP(A103,'12.08.18.2 Whaka SL'!A:G,7,FALSE)," ")</f>
        <v xml:space="preserve"> </v>
      </c>
      <c r="X103" s="24"/>
      <c r="Z103" s="21" t="str">
        <f>IFERROR(VLOOKUP(A103,'16.09.18.1 Mt Hutt SL'!A:B,2,FALSE)," ")</f>
        <v xml:space="preserve"> </v>
      </c>
      <c r="AA103" s="21" t="str">
        <f>IFERROR(VLOOKUP(A103,'16.09.18 .2 Mt Hutt SL'!A:B,2,FALSE)," ")</f>
        <v xml:space="preserve"> </v>
      </c>
      <c r="AB103" s="21" t="str">
        <f>IFERROR(VLOOKUP(A103,'180923.1 WH SL'!C:K,9,FALSE)," ")</f>
        <v xml:space="preserve"> </v>
      </c>
      <c r="AC103" s="21" t="str">
        <f>IFERROR(VLOOKUP(A103,'180927.1 CA SL '!A:L,12,FALSE)," ")</f>
        <v xml:space="preserve"> </v>
      </c>
      <c r="AD103" s="21" t="str">
        <f>IFERROR(VLOOKUP(A103,'180927.2 CA SL'!A:L,12,FALSE)," ")</f>
        <v xml:space="preserve"> </v>
      </c>
      <c r="AE103" s="21" t="str">
        <f>IFERROR(VLOOKUP(A103,'21.10.18.2   Snowplanet SL'!C:J,8,FALSE)," ")</f>
        <v xml:space="preserve"> </v>
      </c>
      <c r="AF103" t="str">
        <f>IFERROR(VLOOKUP(A103,'21.10.18.4 Snowplanet SL'!C:J,8,FALSE)," ")</f>
        <v xml:space="preserve"> </v>
      </c>
      <c r="AH103" s="25">
        <v>990</v>
      </c>
      <c r="AI103" s="25">
        <v>990</v>
      </c>
      <c r="AJ103" t="str">
        <f>IFERROR((SMALL(T103:AF103,1)+SMALL(T103:AF103,2))/2," ")</f>
        <v xml:space="preserve"> </v>
      </c>
      <c r="AK103" t="str">
        <f>IFERROR(SMALL(T103:AF103,1)+(SMALL(T103:AF103,1)*0.2)," ")</f>
        <v xml:space="preserve"> </v>
      </c>
      <c r="AM103" s="25">
        <f>MIN(AI103,AJ103,AK103)</f>
        <v>990</v>
      </c>
      <c r="AP103" s="21" t="str">
        <f>IFERROR(VLOOKUP(A103,'11.08.18.1 Whaka GS'!A:I,9,FALSE)," ")</f>
        <v xml:space="preserve"> </v>
      </c>
      <c r="AQ103" s="21" t="str">
        <f>IFERROR(VLOOKUP(A103,'11.08.18.2 Whaka GS'!A:G,7,FALSE)," ")</f>
        <v xml:space="preserve"> </v>
      </c>
      <c r="AR103" s="21">
        <f>IFERROR(VLOOKUP(A103,'18.08.18 .1 Coronet GS'!C:K,9,FALSE)," ")</f>
        <v>154.55000000000001</v>
      </c>
      <c r="AS103" s="21">
        <f>IFERROR(VLOOKUP(A103,'18.08.18 .2 Coronet GS'!C:K,9,FALSE)," ")</f>
        <v>162.16</v>
      </c>
      <c r="AT103" s="21">
        <f>IFERROR(VLOOKUP(A103,'19.08.18 .1 Coronet GS'!C:K,9,FALSE)," ")</f>
        <v>136.44999999999999</v>
      </c>
      <c r="AU103" s="21">
        <f>IFERROR(VLOOKUP(A103,'19.08.18 .2 Coronet GS'!C:K,9,FALSE)," ")</f>
        <v>124.59</v>
      </c>
      <c r="AV103" s="21" t="str">
        <f>IFERROR(VLOOKUP(A103,'15.09.18.1 Mt Hutt GS '!A:B,2,FALSE)," ")</f>
        <v xml:space="preserve"> </v>
      </c>
      <c r="AW103" s="21" t="str">
        <f>IFERROR(VLOOKUP(A103,'180922.1 WH GS'!C:K,9,FALSE)," ")</f>
        <v xml:space="preserve"> </v>
      </c>
      <c r="AX103" s="21" t="str">
        <f>IFERROR(VLOOKUP(A103,'180922.2 WH GS 2'!C:K,9,FALSE)," ")</f>
        <v xml:space="preserve"> </v>
      </c>
      <c r="AY103" s="21" t="str">
        <f>IFERROR(VLOOKUP(A103,'180928.1 CA GS'!A:L,12,FALSE)," " )</f>
        <v xml:space="preserve"> </v>
      </c>
      <c r="AZ103" s="21" t="str">
        <f>IFERROR(VLOOKUP(A103,'180928.2 CA GS'!C:I,7,FALSE)," ")</f>
        <v xml:space="preserve"> </v>
      </c>
      <c r="BA103" s="21" t="str">
        <f>IFERROR(VLOOKUP(A103,'180928.3 CA GS'!C:I,7,FALSE)," ")</f>
        <v xml:space="preserve"> </v>
      </c>
      <c r="BC103" s="25">
        <v>990</v>
      </c>
      <c r="BD103" s="25">
        <v>990</v>
      </c>
      <c r="BE103">
        <f>IFERROR((SMALL(AP103:BA103,1)+SMALL(AP103:BA103,2))/2," ")</f>
        <v>130.51999999999998</v>
      </c>
      <c r="BF103">
        <f>IFERROR(SMALL(AP103:BA103,1)+(SMALL(AP103:BA103,1)*0.2)," ")</f>
        <v>149.50800000000001</v>
      </c>
      <c r="BH103" s="25">
        <f>MIN(BD103,BE103,BF103)</f>
        <v>130.51999999999998</v>
      </c>
      <c r="BK103" s="21" t="str">
        <f>IFERROR(VLOOKUP(A103,'14.09.18 Mt Hutt SG'!A:C,2,FALSE)," ")</f>
        <v xml:space="preserve"> </v>
      </c>
      <c r="BL103" s="21" t="str">
        <f>IFERROR(VLOOKUP(A103,'14.09.18.2 Mt Hutt SG'!A:B,2,FALSE)," ")</f>
        <v xml:space="preserve"> </v>
      </c>
      <c r="BN103" s="25">
        <v>990</v>
      </c>
      <c r="BO103" s="25">
        <v>990</v>
      </c>
      <c r="BP103" t="str">
        <f>IFERROR((SMALL(BK103:BL103,1)+SMALL(BK103:BL103,2))/2," ")</f>
        <v xml:space="preserve"> </v>
      </c>
      <c r="BQ103" t="str">
        <f>IFERROR(SMALL(BK103:BL103,1)+(SMALL(BK103:BL103,1)*0.2)," ")</f>
        <v xml:space="preserve"> </v>
      </c>
      <c r="BS103" s="25">
        <f>MIN(BO103,BP103,BQ103)</f>
        <v>990</v>
      </c>
    </row>
    <row r="104" spans="1:71" x14ac:dyDescent="0.25">
      <c r="A104">
        <v>2015062979</v>
      </c>
      <c r="B104" t="s">
        <v>179</v>
      </c>
      <c r="C104" t="s">
        <v>180</v>
      </c>
      <c r="E104" t="s">
        <v>52</v>
      </c>
      <c r="F104">
        <v>2005</v>
      </c>
      <c r="G104" t="str">
        <f>VLOOKUP(F104,'18 Age Cats'!A:B,2,FALSE)</f>
        <v>U14</v>
      </c>
      <c r="H104" t="s">
        <v>611</v>
      </c>
      <c r="I104" t="s">
        <v>609</v>
      </c>
      <c r="J104" s="36">
        <f>AM104</f>
        <v>335.24400000000003</v>
      </c>
      <c r="K104">
        <v>68</v>
      </c>
      <c r="L104" t="str">
        <f>IF(J104=AI104,"*"," ")</f>
        <v xml:space="preserve"> </v>
      </c>
      <c r="M104" s="36">
        <f>BH104</f>
        <v>277.596</v>
      </c>
      <c r="N104">
        <v>67</v>
      </c>
      <c r="O104" t="str">
        <f>IF(M104=BD104,"*"," ")</f>
        <v xml:space="preserve"> </v>
      </c>
      <c r="P104" s="36">
        <f>BS104</f>
        <v>990</v>
      </c>
      <c r="R104" t="str">
        <f>IF(P104=BO104,"*"," ")</f>
        <v>*</v>
      </c>
      <c r="T104" s="21" t="str">
        <f>IFERROR(VLOOKUP(A104,'15.07.18.1 Mt Hutt SL'!C:I,7,FALSE)," ")</f>
        <v xml:space="preserve"> </v>
      </c>
      <c r="U104" s="21" t="str">
        <f>IFERROR(VLOOKUP(A104,'15.07.18.2 Mt Hutt SL'!C:I,7,FALSE)," ")</f>
        <v xml:space="preserve"> </v>
      </c>
      <c r="V104" s="21" t="str">
        <f>IFERROR(VLOOKUP(A104,'12.08.18.1 Whaka SL'!A:G,7,FALSE)," ")</f>
        <v xml:space="preserve"> </v>
      </c>
      <c r="W104" s="21" t="str">
        <f>IFERROR(VLOOKUP(A104,'12.08.18.2 Whaka SL'!A:G,7,FALSE)," ")</f>
        <v xml:space="preserve"> </v>
      </c>
      <c r="X104" s="24" t="str">
        <f>IFERROR(VLOOKUP(A104,'20.08.18.1 Coronet SL'!C:K,9,FALSE)," ")</f>
        <v xml:space="preserve"> </v>
      </c>
      <c r="Y104" s="21" t="str">
        <f>IFERROR(VLOOKUP(A104,'20.08.18.2 Coronet SL'!C:K,9,FALSE)," ")</f>
        <v xml:space="preserve"> </v>
      </c>
      <c r="Z104" s="21" t="str">
        <f>IFERROR(VLOOKUP(A104,'16.09.18.1 Mt Hutt SL'!A:B,2,FALSE)," ")</f>
        <v xml:space="preserve"> </v>
      </c>
      <c r="AA104" s="21" t="str">
        <f>IFERROR(VLOOKUP(A104,'16.09.18 .2 Mt Hutt SL'!A:B,2,FALSE)," ")</f>
        <v xml:space="preserve"> </v>
      </c>
      <c r="AB104" s="21">
        <f>IFERROR(VLOOKUP(A104,'180923.1 WH SL'!C:K,9,FALSE)," ")</f>
        <v>279.37</v>
      </c>
      <c r="AC104" s="21" t="str">
        <f>IFERROR(VLOOKUP(A104,'180927.1 CA SL '!A:L,12,FALSE)," ")</f>
        <v xml:space="preserve"> </v>
      </c>
      <c r="AD104" s="21" t="str">
        <f>IFERROR(VLOOKUP(A104,'180927.2 CA SL'!A:L,12,FALSE)," ")</f>
        <v xml:space="preserve"> </v>
      </c>
      <c r="AE104" s="21" t="str">
        <f>IFERROR(VLOOKUP(A104,'21.10.18.2   Snowplanet SL'!C:J,8,FALSE)," ")</f>
        <v xml:space="preserve"> </v>
      </c>
      <c r="AF104" t="str">
        <f>IFERROR(VLOOKUP(A104,'21.10.18.4 Snowplanet SL'!C:J,8,FALSE)," ")</f>
        <v xml:space="preserve"> </v>
      </c>
      <c r="AH104" s="25">
        <f>IFERROR(VLOOKUP(A104,'18.0 Base List'!A:G,5,FALSE),"990.00")</f>
        <v>260.82</v>
      </c>
      <c r="AI104" s="25">
        <f>AH104+(AH104*0.5)</f>
        <v>391.23</v>
      </c>
      <c r="AJ104" t="str">
        <f>IFERROR((SMALL(T104:AF104,1)+SMALL(T104:AF104,2))/2," ")</f>
        <v xml:space="preserve"> </v>
      </c>
      <c r="AK104">
        <f>IFERROR(SMALL(T104:AF104,1)+(SMALL(T104:AF104,1)*0.2)," ")</f>
        <v>335.24400000000003</v>
      </c>
      <c r="AM104" s="25">
        <f>MIN(AI104,AJ104,AK104)</f>
        <v>335.24400000000003</v>
      </c>
      <c r="AP104" s="21" t="str">
        <f>IFERROR(VLOOKUP(A104,'11.08.18.1 Whaka GS'!A:I,9,FALSE)," ")</f>
        <v xml:space="preserve"> </v>
      </c>
      <c r="AQ104" s="21" t="str">
        <f>IFERROR(VLOOKUP(A104,'11.08.18.2 Whaka GS'!A:G,7,FALSE)," ")</f>
        <v xml:space="preserve"> </v>
      </c>
      <c r="AR104" s="21" t="str">
        <f>IFERROR(VLOOKUP(A104,'18.08.18 .1 Coronet GS'!C:K,9,FALSE)," ")</f>
        <v xml:space="preserve"> </v>
      </c>
      <c r="AS104" s="21" t="str">
        <f>IFERROR(VLOOKUP(A104,'18.08.18 .2 Coronet GS'!C:K,9,FALSE)," ")</f>
        <v xml:space="preserve"> </v>
      </c>
      <c r="AT104" s="21" t="str">
        <f>IFERROR(VLOOKUP(A104,'19.08.18 .1 Coronet GS'!C:K,9,FALSE)," ")</f>
        <v xml:space="preserve"> </v>
      </c>
      <c r="AU104" s="21" t="str">
        <f>IFERROR(VLOOKUP(A104,'19.08.18 .2 Coronet GS'!C:K,9,FALSE)," ")</f>
        <v xml:space="preserve"> </v>
      </c>
      <c r="AV104" s="21" t="str">
        <f>IFERROR(VLOOKUP(A104,'15.09.18.1 Mt Hutt GS '!A:B,2,FALSE)," ")</f>
        <v xml:space="preserve"> </v>
      </c>
      <c r="AW104" s="21">
        <f>IFERROR(VLOOKUP(A104,'180922.1 WH GS'!C:K,9,FALSE)," ")</f>
        <v>231.33</v>
      </c>
      <c r="AX104" s="21" t="str">
        <f>IFERROR(VLOOKUP(A104,'180922.2 WH GS 2'!C:K,9,FALSE)," ")</f>
        <v xml:space="preserve"> </v>
      </c>
      <c r="AY104" s="21" t="str">
        <f>IFERROR(VLOOKUP(A104,'180928.1 CA GS'!A:L,12,FALSE)," " )</f>
        <v xml:space="preserve"> </v>
      </c>
      <c r="AZ104" s="21" t="str">
        <f>IFERROR(VLOOKUP(A104,'180928.2 CA GS'!C:I,7,FALSE)," ")</f>
        <v xml:space="preserve"> </v>
      </c>
      <c r="BA104" s="21" t="str">
        <f>IFERROR(VLOOKUP(A104,'180928.3 CA GS'!C:I,7,FALSE)," ")</f>
        <v xml:space="preserve"> </v>
      </c>
      <c r="BC104" s="25">
        <f>IFERROR(VLOOKUP(A104,'18.0 Base List'!A:F,6,FALSE),"990.00")</f>
        <v>219.88</v>
      </c>
      <c r="BD104" s="25">
        <f>BC104+(BC104*0.5)</f>
        <v>329.82</v>
      </c>
      <c r="BE104" t="str">
        <f>IFERROR((SMALL(AP104:BA104,1)+SMALL(AP104:BA104,2))/2," ")</f>
        <v xml:space="preserve"> </v>
      </c>
      <c r="BF104">
        <f>IFERROR(SMALL(AP104:BA104,1)+(SMALL(AP104:BA104,1)*0.2)," ")</f>
        <v>277.596</v>
      </c>
      <c r="BH104" s="25">
        <f>MIN(BD104,BE104,BF104)</f>
        <v>277.596</v>
      </c>
      <c r="BK104" s="21" t="str">
        <f>IFERROR(VLOOKUP(A104,'14.09.18 Mt Hutt SG'!A:C,2,FALSE)," ")</f>
        <v xml:space="preserve"> </v>
      </c>
      <c r="BL104" s="21" t="str">
        <f>IFERROR(VLOOKUP(A104,'14.09.18.2 Mt Hutt SG'!A:B,2,FALSE)," ")</f>
        <v xml:space="preserve"> </v>
      </c>
      <c r="BN104" s="25">
        <v>990</v>
      </c>
      <c r="BO104" s="25">
        <v>990</v>
      </c>
      <c r="BP104" t="str">
        <f>IFERROR((SMALL(BK104:BL104,1)+SMALL(BK104:BL104,2))/2," ")</f>
        <v xml:space="preserve"> </v>
      </c>
      <c r="BQ104" t="str">
        <f>IFERROR(SMALL(BK104:BL104,1)+(SMALL(BK104:BL104,1)*0.2)," ")</f>
        <v xml:space="preserve"> </v>
      </c>
      <c r="BS104" s="25">
        <f>MIN(BO104,BP104,BQ104)</f>
        <v>990</v>
      </c>
    </row>
    <row r="105" spans="1:71" x14ac:dyDescent="0.25">
      <c r="A105">
        <v>201307952</v>
      </c>
      <c r="B105" t="s">
        <v>317</v>
      </c>
      <c r="C105" t="s">
        <v>318</v>
      </c>
      <c r="D105" t="s">
        <v>58</v>
      </c>
      <c r="E105" t="s">
        <v>52</v>
      </c>
      <c r="F105">
        <v>2004</v>
      </c>
      <c r="G105" t="str">
        <f>VLOOKUP(F105,'18 Age Cats'!A:B,2,FALSE)</f>
        <v>U16</v>
      </c>
      <c r="H105" t="s">
        <v>514</v>
      </c>
      <c r="I105" t="s">
        <v>514</v>
      </c>
      <c r="J105" s="36">
        <f>AM105</f>
        <v>74.550000000000011</v>
      </c>
      <c r="K105">
        <v>3</v>
      </c>
      <c r="L105" t="str">
        <f>IF(J105=AI105,"*"," ")</f>
        <v xml:space="preserve"> </v>
      </c>
      <c r="M105" s="36">
        <f>BH105</f>
        <v>74.144999999999996</v>
      </c>
      <c r="N105">
        <v>8</v>
      </c>
      <c r="O105" t="str">
        <f>IF(M105=BD105,"*"," ")</f>
        <v xml:space="preserve"> </v>
      </c>
      <c r="P105" s="36">
        <f>BS105</f>
        <v>220.65600000000001</v>
      </c>
      <c r="Q105">
        <v>22</v>
      </c>
      <c r="R105" t="str">
        <f>IF(P105=BO105,"*"," ")</f>
        <v xml:space="preserve"> </v>
      </c>
      <c r="T105" s="21">
        <f>IFERROR(VLOOKUP(A105,'15.07.18.1 Mt Hutt SL'!C:I,7,FALSE)," ")</f>
        <v>156.49</v>
      </c>
      <c r="U105" s="21">
        <f>IFERROR(VLOOKUP(A105,'15.07.18.2 Mt Hutt SL'!C:I,7,FALSE)," ")</f>
        <v>116.45</v>
      </c>
      <c r="V105" s="21">
        <f>IFERROR(VLOOKUP(A105,'12.08.18.1 Whaka SL'!A:G,7,FALSE)," ")</f>
        <v>78.45</v>
      </c>
      <c r="W105" s="21">
        <f>IFERROR(VLOOKUP(A105,'12.08.18.2 Whaka SL'!A:G,7,FALSE)," ")</f>
        <v>83.98</v>
      </c>
      <c r="X105" s="24"/>
      <c r="Y105" s="21">
        <f>IFERROR(VLOOKUP(A105,'20.08.18.2 Coronet SL'!C:K,9,FALSE)," ")</f>
        <v>199.64</v>
      </c>
      <c r="Z105" s="21">
        <f>IFERROR(VLOOKUP(A105,'16.09.18.1 Mt Hutt SL'!A:B,2,FALSE)," ")</f>
        <v>157.5</v>
      </c>
      <c r="AA105" s="21">
        <f>IFERROR(VLOOKUP(A105,'16.09.18 .2 Mt Hutt SL'!A:B,2,FALSE)," ")</f>
        <v>162.66</v>
      </c>
      <c r="AB105" s="21">
        <f>IFERROR(VLOOKUP(A105,'180923.1 WH SL'!C:K,9,FALSE)," ")</f>
        <v>95.97</v>
      </c>
      <c r="AC105" s="21" t="str">
        <f>IFERROR(VLOOKUP(A105,'180927.1 CA SL '!A:L,12,FALSE)," ")</f>
        <v xml:space="preserve"> </v>
      </c>
      <c r="AD105" s="21">
        <f>IFERROR(VLOOKUP(A105,'180927.2 CA SL'!A:L,12,FALSE)," ")</f>
        <v>127.67</v>
      </c>
      <c r="AE105" s="21">
        <f>IFERROR(VLOOKUP(A105,'21.10.18.2   Snowplanet SL'!C:J,8,FALSE)," ")</f>
        <v>70.650000000000006</v>
      </c>
      <c r="AF105">
        <f>IFERROR(VLOOKUP(A105,'21.10.18.4 Snowplanet SL'!C:J,8,FALSE)," ")</f>
        <v>82.13</v>
      </c>
      <c r="AH105" s="25">
        <f>IFERROR(VLOOKUP(A105,'18.0 Base List'!A:G,5,FALSE),"990.00")</f>
        <v>114.15</v>
      </c>
      <c r="AI105" s="25">
        <f>AH105+(AH105*0.5)</f>
        <v>171.22500000000002</v>
      </c>
      <c r="AJ105">
        <f>IFERROR((SMALL(T105:AF105,1)+SMALL(T105:AF105,2))/2," ")</f>
        <v>74.550000000000011</v>
      </c>
      <c r="AK105">
        <f>IFERROR(SMALL(T105:AF105,1)+(SMALL(T105:AF105,1)*0.2)," ")</f>
        <v>84.78</v>
      </c>
      <c r="AM105" s="25">
        <f>MIN(AI105,AJ105,AK105)</f>
        <v>74.550000000000011</v>
      </c>
      <c r="AP105" s="21">
        <f>IFERROR(VLOOKUP(A105,'11.08.18.1 Whaka GS'!A:I,9,FALSE)," ")</f>
        <v>74.27</v>
      </c>
      <c r="AQ105" s="21">
        <f>IFERROR(VLOOKUP(A105,'11.08.18.2 Whaka GS'!A:G,7,FALSE)," ")</f>
        <v>74.02</v>
      </c>
      <c r="AR105" s="21">
        <f>IFERROR(VLOOKUP(A105,'18.08.18 .1 Coronet GS'!C:K,9,FALSE)," ")</f>
        <v>120.78</v>
      </c>
      <c r="AS105" s="21">
        <f>IFERROR(VLOOKUP(A105,'18.08.18 .2 Coronet GS'!C:K,9,FALSE)," ")</f>
        <v>113.71</v>
      </c>
      <c r="AT105" s="21">
        <f>IFERROR(VLOOKUP(A105,'19.08.18 .1 Coronet GS'!C:K,9,FALSE)," ")</f>
        <v>115.06</v>
      </c>
      <c r="AU105" s="21">
        <f>IFERROR(VLOOKUP(A105,'19.08.18 .2 Coronet GS'!C:K,9,FALSE)," ")</f>
        <v>103.15</v>
      </c>
      <c r="AV105" s="21">
        <f>IFERROR(VLOOKUP(A105,'15.09.18.1 Mt Hutt GS '!A:B,2,FALSE)," ")</f>
        <v>134.03</v>
      </c>
      <c r="AW105" s="21">
        <f>IFERROR(VLOOKUP(A105,'180922.1 WH GS'!C:K,9,FALSE)," ")</f>
        <v>114.67</v>
      </c>
      <c r="AX105" s="21">
        <f>IFERROR(VLOOKUP(A105,'180922.2 WH GS 2'!C:K,9,FALSE)," ")</f>
        <v>128.43</v>
      </c>
      <c r="AY105" s="21">
        <f>IFERROR(VLOOKUP(A105,'180928.1 CA GS'!A:L,12,FALSE)," " )</f>
        <v>82.44</v>
      </c>
      <c r="AZ105" s="21">
        <f>IFERROR(VLOOKUP(A105,'180928.2 CA GS'!C:I,7,FALSE)," ")</f>
        <v>81.69</v>
      </c>
      <c r="BA105" s="21">
        <f>IFERROR(VLOOKUP(A105,'180928.3 CA GS'!C:I,7,FALSE)," ")</f>
        <v>94.13</v>
      </c>
      <c r="BC105" s="25">
        <f>IFERROR(VLOOKUP(A105,'18.0 Base List'!A:F,6,FALSE),"990.00")</f>
        <v>86.615000000000009</v>
      </c>
      <c r="BD105" s="25">
        <f>BC105+(BC105*0.5)</f>
        <v>129.92250000000001</v>
      </c>
      <c r="BE105">
        <f>IFERROR((SMALL(AP105:BA105,1)+SMALL(AP105:BA105,2))/2," ")</f>
        <v>74.144999999999996</v>
      </c>
      <c r="BF105">
        <f>IFERROR(SMALL(AP105:BA105,1)+(SMALL(AP105:BA105,1)*0.2)," ")</f>
        <v>88.823999999999998</v>
      </c>
      <c r="BH105" s="25">
        <f>MIN(BD105,BE105,BF105)</f>
        <v>74.144999999999996</v>
      </c>
      <c r="BK105" s="21" t="str">
        <f>IFERROR(VLOOKUP(A105,'14.09.18 Mt Hutt SG'!A:C,2,FALSE)," ")</f>
        <v xml:space="preserve"> </v>
      </c>
      <c r="BL105" s="21">
        <f>IFERROR(VLOOKUP(A105,'14.09.18.2 Mt Hutt SG'!A:B,2,FALSE)," ")</f>
        <v>183.88</v>
      </c>
      <c r="BN105" s="25">
        <f>IFERROR(VLOOKUP(A105,'18.0 Base List'!A:G,7,FALSE),990)</f>
        <v>172.22500000000002</v>
      </c>
      <c r="BO105" s="25">
        <f>BN105+(BN105*0.5)</f>
        <v>258.33750000000003</v>
      </c>
      <c r="BP105" t="str">
        <f>IFERROR((SMALL(BK105:BL105,1)+SMALL(BK105:BL105,2))/2," ")</f>
        <v xml:space="preserve"> </v>
      </c>
      <c r="BQ105">
        <f>IFERROR(SMALL(BK105:BL105,1)+(SMALL(BK105:BL105,1)*0.2)," ")</f>
        <v>220.65600000000001</v>
      </c>
      <c r="BS105" s="25">
        <f>MIN(BO105,BP105,BQ105)</f>
        <v>220.65600000000001</v>
      </c>
    </row>
    <row r="106" spans="1:71" x14ac:dyDescent="0.25">
      <c r="A106">
        <v>2015063018</v>
      </c>
      <c r="B106" t="s">
        <v>104</v>
      </c>
      <c r="C106" t="s">
        <v>108</v>
      </c>
      <c r="E106" t="s">
        <v>57</v>
      </c>
      <c r="F106">
        <v>2005</v>
      </c>
      <c r="G106" t="str">
        <f>VLOOKUP(F106,'18 Age Cats'!A:B,2,FALSE)</f>
        <v>U14</v>
      </c>
      <c r="H106" t="s">
        <v>598</v>
      </c>
      <c r="J106" s="36">
        <f>AM106</f>
        <v>290.23500000000001</v>
      </c>
      <c r="K106">
        <v>50</v>
      </c>
      <c r="L106" t="str">
        <f>IF(J106=AI106,"*"," ")</f>
        <v xml:space="preserve"> </v>
      </c>
      <c r="M106" s="36">
        <f>BH106</f>
        <v>990</v>
      </c>
      <c r="O106" t="str">
        <f>IF(M106=BD106,"*"," ")</f>
        <v>*</v>
      </c>
      <c r="P106" s="36">
        <f>BS106</f>
        <v>990</v>
      </c>
      <c r="R106" t="str">
        <f>IF(P106=BO106,"*"," ")</f>
        <v>*</v>
      </c>
      <c r="T106" s="21">
        <f>IFERROR(VLOOKUP(A106,'15.07.18.1 Mt Hutt SL'!C:I,7,FALSE)," ")</f>
        <v>362.42</v>
      </c>
      <c r="U106" s="21">
        <f>IFERROR(VLOOKUP(A106,'15.07.18.2 Mt Hutt SL'!C:I,7,FALSE)," ")</f>
        <v>320.33</v>
      </c>
      <c r="V106" s="21" t="str">
        <f>IFERROR(VLOOKUP(A106,'12.08.18.1 Whaka SL'!A:G,7,FALSE)," ")</f>
        <v xml:space="preserve"> </v>
      </c>
      <c r="W106" s="21" t="str">
        <f>IFERROR(VLOOKUP(A106,'12.08.18.2 Whaka SL'!A:G,7,FALSE)," ")</f>
        <v xml:space="preserve"> </v>
      </c>
      <c r="X106" s="24" t="str">
        <f>IFERROR(VLOOKUP(A106,'20.08.18.1 Coronet SL'!C:K,9,FALSE)," ")</f>
        <v xml:space="preserve"> </v>
      </c>
      <c r="Y106" s="21" t="str">
        <f>IFERROR(VLOOKUP(A106,'20.08.18.2 Coronet SL'!C:K,9,FALSE)," ")</f>
        <v xml:space="preserve"> </v>
      </c>
      <c r="Z106" s="21" t="str">
        <f>IFERROR(VLOOKUP(A106,'16.09.18.1 Mt Hutt SL'!A:B,2,FALSE)," ")</f>
        <v xml:space="preserve"> </v>
      </c>
      <c r="AA106" s="21" t="str">
        <f>IFERROR(VLOOKUP(A106,'16.09.18 .2 Mt Hutt SL'!A:B,2,FALSE)," ")</f>
        <v xml:space="preserve"> </v>
      </c>
      <c r="AB106" s="21" t="str">
        <f>IFERROR(VLOOKUP(A106,'180923.1 WH SL'!C:K,9,FALSE)," ")</f>
        <v xml:space="preserve"> </v>
      </c>
      <c r="AC106" s="21" t="str">
        <f>IFERROR(VLOOKUP(A106,'180927.1 CA SL '!A:L,12,FALSE)," ")</f>
        <v xml:space="preserve"> </v>
      </c>
      <c r="AD106" s="21" t="str">
        <f>IFERROR(VLOOKUP(A106,'180927.2 CA SL'!A:L,12,FALSE)," ")</f>
        <v xml:space="preserve"> </v>
      </c>
      <c r="AE106" s="21">
        <f>IFERROR(VLOOKUP(A106,'21.10.18.2   Snowplanet SL'!C:J,8,FALSE)," ")</f>
        <v>268.43</v>
      </c>
      <c r="AF106">
        <f>IFERROR(VLOOKUP(A106,'21.10.18.4 Snowplanet SL'!C:J,8,FALSE)," ")</f>
        <v>312.04000000000002</v>
      </c>
      <c r="AH106" s="25">
        <f>IFERROR(VLOOKUP(A106,'18.0 Base List'!A:G,5,FALSE),"990.00")</f>
        <v>237.41499999999996</v>
      </c>
      <c r="AI106" s="25">
        <f>AH106+(AH106*0.5)</f>
        <v>356.12249999999995</v>
      </c>
      <c r="AJ106">
        <f>IFERROR((SMALL(T106:AF106,1)+SMALL(T106:AF106,2))/2," ")</f>
        <v>290.23500000000001</v>
      </c>
      <c r="AK106">
        <f>IFERROR(SMALL(T106:AF106,1)+(SMALL(T106:AF106,1)*0.2)," ")</f>
        <v>322.11599999999999</v>
      </c>
      <c r="AM106" s="25">
        <f>MIN(AI106,AJ106,AK106)</f>
        <v>290.23500000000001</v>
      </c>
      <c r="AP106" s="21" t="str">
        <f>IFERROR(VLOOKUP(A106,'11.08.18.1 Whaka GS'!A:I,9,FALSE)," ")</f>
        <v xml:space="preserve"> </v>
      </c>
      <c r="AQ106" s="21" t="str">
        <f>IFERROR(VLOOKUP(A106,'11.08.18.2 Whaka GS'!A:G,7,FALSE)," ")</f>
        <v xml:space="preserve"> </v>
      </c>
      <c r="AR106" s="21" t="str">
        <f>IFERROR(VLOOKUP(A106,'18.08.18 .1 Coronet GS'!C:K,9,FALSE)," ")</f>
        <v xml:space="preserve"> </v>
      </c>
      <c r="AS106" s="21" t="str">
        <f>IFERROR(VLOOKUP(A106,'18.08.18 .2 Coronet GS'!C:K,9,FALSE)," ")</f>
        <v xml:space="preserve"> </v>
      </c>
      <c r="AT106" s="21" t="str">
        <f>IFERROR(VLOOKUP(A106,'19.08.18 .1 Coronet GS'!C:K,9,FALSE)," ")</f>
        <v xml:space="preserve"> </v>
      </c>
      <c r="AU106" s="21" t="str">
        <f>IFERROR(VLOOKUP(A106,'19.08.18 .2 Coronet GS'!C:K,9,FALSE)," ")</f>
        <v xml:space="preserve"> </v>
      </c>
      <c r="AV106" s="21" t="str">
        <f>IFERROR(VLOOKUP(A106,'15.09.18.1 Mt Hutt GS '!A:B,2,FALSE)," ")</f>
        <v xml:space="preserve"> </v>
      </c>
      <c r="AW106" s="21" t="str">
        <f>IFERROR(VLOOKUP(A106,'180922.1 WH GS'!C:K,9,FALSE)," ")</f>
        <v xml:space="preserve"> </v>
      </c>
      <c r="AX106" s="21" t="str">
        <f>IFERROR(VLOOKUP(A106,'180922.2 WH GS 2'!C:K,9,FALSE)," ")</f>
        <v xml:space="preserve"> </v>
      </c>
      <c r="AY106" s="21" t="str">
        <f>IFERROR(VLOOKUP(A106,'180928.1 CA GS'!A:L,12,FALSE)," " )</f>
        <v xml:space="preserve"> </v>
      </c>
      <c r="AZ106" s="21" t="str">
        <f>IFERROR(VLOOKUP(A106,'180928.2 CA GS'!C:I,7,FALSE)," ")</f>
        <v xml:space="preserve"> </v>
      </c>
      <c r="BA106" s="21" t="str">
        <f>IFERROR(VLOOKUP(A106,'180928.3 CA GS'!C:I,7,FALSE)," ")</f>
        <v xml:space="preserve"> </v>
      </c>
      <c r="BC106" s="25">
        <v>990</v>
      </c>
      <c r="BD106" s="25">
        <v>990</v>
      </c>
      <c r="BE106" t="str">
        <f>IFERROR((SMALL(AP106:BA106,1)+SMALL(AP106:BA106,2))/2," ")</f>
        <v xml:space="preserve"> </v>
      </c>
      <c r="BF106" t="str">
        <f>IFERROR(SMALL(AP106:BA106,1)+(SMALL(AP106:BA106,1)*0.2)," ")</f>
        <v xml:space="preserve"> </v>
      </c>
      <c r="BH106" s="25">
        <f>MIN(BD106,BE106,BF106)</f>
        <v>990</v>
      </c>
      <c r="BK106" s="21" t="str">
        <f>IFERROR(VLOOKUP(A106,'14.09.18 Mt Hutt SG'!A:C,2,FALSE)," ")</f>
        <v xml:space="preserve"> </v>
      </c>
      <c r="BL106" s="21" t="str">
        <f>IFERROR(VLOOKUP(A106,'14.09.18.2 Mt Hutt SG'!A:B,2,FALSE)," ")</f>
        <v xml:space="preserve"> </v>
      </c>
      <c r="BN106" s="25">
        <v>990</v>
      </c>
      <c r="BO106" s="25">
        <v>990</v>
      </c>
      <c r="BP106" t="str">
        <f>IFERROR((SMALL(BK106:BL106,1)+SMALL(BK106:BL106,2))/2," ")</f>
        <v xml:space="preserve"> </v>
      </c>
      <c r="BQ106" t="str">
        <f>IFERROR(SMALL(BK106:BL106,1)+(SMALL(BK106:BL106,1)*0.2)," ")</f>
        <v xml:space="preserve"> </v>
      </c>
      <c r="BS106" s="25">
        <f>MIN(BO106,BP106,BQ106)</f>
        <v>990</v>
      </c>
    </row>
    <row r="107" spans="1:71" x14ac:dyDescent="0.25">
      <c r="A107">
        <v>2018060293</v>
      </c>
      <c r="B107" t="s">
        <v>309</v>
      </c>
      <c r="C107" t="s">
        <v>108</v>
      </c>
      <c r="D107" t="s">
        <v>58</v>
      </c>
      <c r="E107" t="s">
        <v>57</v>
      </c>
      <c r="F107">
        <v>1968</v>
      </c>
      <c r="G107" t="str">
        <f>VLOOKUP(F107,'18 Age Cats'!A:B,2,FALSE)</f>
        <v>Sen</v>
      </c>
      <c r="H107" t="s">
        <v>598</v>
      </c>
      <c r="I107" t="s">
        <v>598</v>
      </c>
      <c r="J107" s="36">
        <f>AM107</f>
        <v>990</v>
      </c>
      <c r="L107" t="str">
        <f>IF(J107=AI107,"*"," ")</f>
        <v>*</v>
      </c>
      <c r="M107" s="36">
        <f>BH107</f>
        <v>990</v>
      </c>
      <c r="O107" t="str">
        <f>IF(M107=BD107,"*"," ")</f>
        <v>*</v>
      </c>
      <c r="P107" s="36">
        <f>BS107</f>
        <v>990</v>
      </c>
      <c r="R107" t="str">
        <f>IF(P107=BO107,"*"," ")</f>
        <v>*</v>
      </c>
      <c r="T107" s="21" t="str">
        <f>IFERROR(VLOOKUP(A107,'15.07.18.1 Mt Hutt SL'!C:I,7,FALSE)," ")</f>
        <v xml:space="preserve"> </v>
      </c>
      <c r="U107" s="21" t="str">
        <f>IFERROR(VLOOKUP(A107,'15.07.18.2 Mt Hutt SL'!C:I,7,FALSE)," ")</f>
        <v xml:space="preserve"> </v>
      </c>
      <c r="V107" s="21" t="str">
        <f>IFERROR(VLOOKUP(A107,'12.08.18.1 Whaka SL'!A:G,7,FALSE)," ")</f>
        <v xml:space="preserve"> </v>
      </c>
      <c r="W107" s="21" t="str">
        <f>IFERROR(VLOOKUP(A107,'12.08.18.2 Whaka SL'!A:G,7,FALSE)," ")</f>
        <v xml:space="preserve"> </v>
      </c>
      <c r="X107" s="24" t="str">
        <f>IFERROR(VLOOKUP(A107,'20.08.18.1 Coronet SL'!C:K,9,FALSE)," ")</f>
        <v xml:space="preserve"> </v>
      </c>
      <c r="Y107" s="21" t="str">
        <f>IFERROR(VLOOKUP(A107,'20.08.18.2 Coronet SL'!C:K,9,FALSE)," ")</f>
        <v xml:space="preserve"> </v>
      </c>
      <c r="Z107" s="21" t="str">
        <f>IFERROR(VLOOKUP(A107,'16.09.18.1 Mt Hutt SL'!A:B,2,FALSE)," ")</f>
        <v xml:space="preserve"> </v>
      </c>
      <c r="AA107" s="21" t="str">
        <f>IFERROR(VLOOKUP(A107,'16.09.18 .2 Mt Hutt SL'!A:B,2,FALSE)," ")</f>
        <v xml:space="preserve"> </v>
      </c>
      <c r="AB107" s="21" t="str">
        <f>IFERROR(VLOOKUP(A107,'180923.1 WH SL'!C:K,9,FALSE)," ")</f>
        <v xml:space="preserve"> </v>
      </c>
      <c r="AC107" s="21" t="str">
        <f>IFERROR(VLOOKUP(A107,'180927.1 CA SL '!A:L,12,FALSE)," ")</f>
        <v xml:space="preserve"> </v>
      </c>
      <c r="AD107" s="21" t="str">
        <f>IFERROR(VLOOKUP(A107,'180927.2 CA SL'!A:L,12,FALSE)," ")</f>
        <v xml:space="preserve"> </v>
      </c>
      <c r="AE107" s="21" t="str">
        <f>IFERROR(VLOOKUP(A107,'21.10.18.2   Snowplanet SL'!C:J,8,FALSE)," ")</f>
        <v xml:space="preserve"> </v>
      </c>
      <c r="AF107" t="str">
        <f>IFERROR(VLOOKUP(A107,'21.10.18.4 Snowplanet SL'!C:J,8,FALSE)," ")</f>
        <v xml:space="preserve"> </v>
      </c>
      <c r="AH107" s="25">
        <v>990</v>
      </c>
      <c r="AI107" s="25">
        <v>990</v>
      </c>
      <c r="AJ107" t="str">
        <f>IFERROR((SMALL(T107:AF107,1)+SMALL(T107:AF107,2))/2," ")</f>
        <v xml:space="preserve"> </v>
      </c>
      <c r="AK107" t="str">
        <f>IFERROR(SMALL(T107:AF107,1)+(SMALL(T107:AF107,1)*0.2)," ")</f>
        <v xml:space="preserve"> </v>
      </c>
      <c r="AM107" s="25">
        <f>MIN(AI107,AJ107,AK107)</f>
        <v>990</v>
      </c>
      <c r="AP107" s="21" t="str">
        <f>IFERROR(VLOOKUP(A107,'11.08.18.1 Whaka GS'!A:I,9,FALSE)," ")</f>
        <v xml:space="preserve"> </v>
      </c>
      <c r="AQ107" s="21" t="str">
        <f>IFERROR(VLOOKUP(A107,'11.08.18.2 Whaka GS'!A:G,7,FALSE)," ")</f>
        <v xml:space="preserve"> </v>
      </c>
      <c r="AR107" s="21" t="str">
        <f>IFERROR(VLOOKUP(A107,'18.08.18 .1 Coronet GS'!C:K,9,FALSE)," ")</f>
        <v xml:space="preserve"> </v>
      </c>
      <c r="AS107" s="21" t="str">
        <f>IFERROR(VLOOKUP(A107,'18.08.18 .2 Coronet GS'!C:K,9,FALSE)," ")</f>
        <v xml:space="preserve"> </v>
      </c>
      <c r="AT107" s="21" t="str">
        <f>IFERROR(VLOOKUP(A107,'19.08.18 .1 Coronet GS'!C:K,9,FALSE)," ")</f>
        <v xml:space="preserve"> </v>
      </c>
      <c r="AU107" s="21" t="str">
        <f>IFERROR(VLOOKUP(A107,'19.08.18 .2 Coronet GS'!C:K,9,FALSE)," ")</f>
        <v xml:space="preserve"> </v>
      </c>
      <c r="AV107" s="21" t="str">
        <f>IFERROR(VLOOKUP(A107,'15.09.18.1 Mt Hutt GS '!A:B,2,FALSE)," ")</f>
        <v xml:space="preserve"> </v>
      </c>
      <c r="AW107" s="21" t="str">
        <f>IFERROR(VLOOKUP(A107,'180922.1 WH GS'!C:K,9,FALSE)," ")</f>
        <v xml:space="preserve"> </v>
      </c>
      <c r="AX107" s="21" t="str">
        <f>IFERROR(VLOOKUP(A107,'180922.2 WH GS 2'!C:K,9,FALSE)," ")</f>
        <v xml:space="preserve"> </v>
      </c>
      <c r="AY107" s="21" t="str">
        <f>IFERROR(VLOOKUP(A107,'180928.1 CA GS'!A:L,12,FALSE)," " )</f>
        <v xml:space="preserve"> </v>
      </c>
      <c r="AZ107" s="21" t="str">
        <f>IFERROR(VLOOKUP(A107,'180928.2 CA GS'!C:I,7,FALSE)," ")</f>
        <v xml:space="preserve"> </v>
      </c>
      <c r="BA107" s="21" t="str">
        <f>IFERROR(VLOOKUP(A107,'180928.3 CA GS'!C:I,7,FALSE)," ")</f>
        <v xml:space="preserve"> </v>
      </c>
      <c r="BC107" s="25">
        <v>990</v>
      </c>
      <c r="BD107" s="25">
        <v>990</v>
      </c>
      <c r="BE107" t="str">
        <f>IFERROR((SMALL(AP107:BA107,1)+SMALL(AP107:BA107,2))/2," ")</f>
        <v xml:space="preserve"> </v>
      </c>
      <c r="BF107" t="str">
        <f>IFERROR(SMALL(AP107:BA107,1)+(SMALL(AP107:BA107,1)*0.2)," ")</f>
        <v xml:space="preserve"> </v>
      </c>
      <c r="BH107" s="25">
        <f>MIN(BD107,BE107,BF107)</f>
        <v>990</v>
      </c>
      <c r="BK107" s="21" t="str">
        <f>IFERROR(VLOOKUP(A107,'14.09.18 Mt Hutt SG'!A:C,2,FALSE)," ")</f>
        <v xml:space="preserve"> </v>
      </c>
      <c r="BL107" s="21" t="str">
        <f>IFERROR(VLOOKUP(A107,'14.09.18.2 Mt Hutt SG'!A:B,2,FALSE)," ")</f>
        <v xml:space="preserve"> </v>
      </c>
      <c r="BN107" s="25">
        <v>990</v>
      </c>
      <c r="BO107" s="25">
        <v>990</v>
      </c>
      <c r="BP107" t="str">
        <f>IFERROR((SMALL(BK107:BL107,1)+SMALL(BK107:BL107,2))/2," ")</f>
        <v xml:space="preserve"> </v>
      </c>
      <c r="BQ107" t="str">
        <f>IFERROR(SMALL(BK107:BL107,1)+(SMALL(BK107:BL107,1)*0.2)," ")</f>
        <v xml:space="preserve"> </v>
      </c>
      <c r="BS107" s="25">
        <f>MIN(BO107,BP107,BQ107)</f>
        <v>990</v>
      </c>
    </row>
    <row r="108" spans="1:71" x14ac:dyDescent="0.25">
      <c r="A108">
        <v>201307920</v>
      </c>
      <c r="B108" t="s">
        <v>461</v>
      </c>
      <c r="C108" t="s">
        <v>462</v>
      </c>
      <c r="D108" t="s">
        <v>58</v>
      </c>
      <c r="E108" t="s">
        <v>52</v>
      </c>
      <c r="F108">
        <v>2002</v>
      </c>
      <c r="G108" t="str">
        <f>VLOOKUP(F108,'18 Age Cats'!A:B,2,FALSE)</f>
        <v>U19</v>
      </c>
      <c r="H108" t="s">
        <v>502</v>
      </c>
      <c r="I108" t="s">
        <v>606</v>
      </c>
      <c r="J108" s="36">
        <f>AM108</f>
        <v>152.84249999999997</v>
      </c>
      <c r="K108">
        <v>30</v>
      </c>
      <c r="L108" t="str">
        <f>IF(J108=AI108,"*"," ")</f>
        <v>*</v>
      </c>
      <c r="M108" s="36">
        <f>BH108</f>
        <v>84.315000000000012</v>
      </c>
      <c r="N108">
        <v>9</v>
      </c>
      <c r="O108" t="str">
        <f>IF(M108=BD108,"*"," ")</f>
        <v>*</v>
      </c>
      <c r="P108" s="36">
        <f>BS108</f>
        <v>84.412499999999966</v>
      </c>
      <c r="Q108">
        <v>4</v>
      </c>
      <c r="R108" t="str">
        <f>IF(P108=BO108,"*"," ")</f>
        <v>*</v>
      </c>
      <c r="T108" s="21" t="str">
        <f>IFERROR(VLOOKUP(A108,'15.07.18.1 Mt Hutt SL'!C:I,7,FALSE)," ")</f>
        <v xml:space="preserve"> </v>
      </c>
      <c r="U108" s="21" t="str">
        <f>IFERROR(VLOOKUP(A108,'15.07.18.2 Mt Hutt SL'!C:I,7,FALSE)," ")</f>
        <v xml:space="preserve"> </v>
      </c>
      <c r="V108" s="21" t="str">
        <f>IFERROR(VLOOKUP(A108,'12.08.18.1 Whaka SL'!A:G,7,FALSE)," ")</f>
        <v xml:space="preserve"> </v>
      </c>
      <c r="W108" s="21" t="str">
        <f>IFERROR(VLOOKUP(A108,'12.08.18.2 Whaka SL'!A:G,7,FALSE)," ")</f>
        <v xml:space="preserve"> </v>
      </c>
      <c r="X108" s="24" t="str">
        <f>IFERROR(VLOOKUP(A108,'20.08.18.1 Coronet SL'!C:K,9,FALSE)," ")</f>
        <v xml:space="preserve"> </v>
      </c>
      <c r="Y108" s="21" t="str">
        <f>IFERROR(VLOOKUP(A108,'20.08.18.2 Coronet SL'!C:K,9,FALSE)," ")</f>
        <v xml:space="preserve"> </v>
      </c>
      <c r="Z108" s="21" t="str">
        <f>IFERROR(VLOOKUP(A108,'16.09.18.1 Mt Hutt SL'!A:B,2,FALSE)," ")</f>
        <v xml:space="preserve"> </v>
      </c>
      <c r="AA108" s="21" t="str">
        <f>IFERROR(VLOOKUP(A108,'16.09.18 .2 Mt Hutt SL'!A:B,2,FALSE)," ")</f>
        <v xml:space="preserve"> </v>
      </c>
      <c r="AB108" s="21" t="str">
        <f>IFERROR(VLOOKUP(A108,'180923.1 WH SL'!C:K,9,FALSE)," ")</f>
        <v xml:space="preserve"> </v>
      </c>
      <c r="AC108" s="21" t="str">
        <f>IFERROR(VLOOKUP(A108,'180927.1 CA SL '!A:L,12,FALSE)," ")</f>
        <v xml:space="preserve"> </v>
      </c>
      <c r="AD108" s="21" t="str">
        <f>IFERROR(VLOOKUP(A108,'180927.2 CA SL'!A:L,12,FALSE)," ")</f>
        <v xml:space="preserve"> </v>
      </c>
      <c r="AE108" s="21" t="str">
        <f>IFERROR(VLOOKUP(A108,'21.10.18.2   Snowplanet SL'!C:J,8,FALSE)," ")</f>
        <v xml:space="preserve"> </v>
      </c>
      <c r="AF108" t="str">
        <f>IFERROR(VLOOKUP(A108,'21.10.18.4 Snowplanet SL'!C:J,8,FALSE)," ")</f>
        <v xml:space="preserve"> </v>
      </c>
      <c r="AH108" s="25">
        <f>IFERROR(VLOOKUP(A108,'18.0 Base List'!A:G,5,FALSE),"990.00")</f>
        <v>101.89499999999998</v>
      </c>
      <c r="AI108" s="25">
        <f>AH108+(AH108*0.5)</f>
        <v>152.84249999999997</v>
      </c>
      <c r="AJ108" t="str">
        <f>IFERROR((SMALL(T108:AF108,1)+SMALL(T108:AF108,2))/2," ")</f>
        <v xml:space="preserve"> </v>
      </c>
      <c r="AK108" t="str">
        <f>IFERROR(SMALL(T108:AF108,1)+(SMALL(T108:AF108,1)*0.2)," ")</f>
        <v xml:space="preserve"> </v>
      </c>
      <c r="AM108" s="25">
        <f>MIN(AI108,AJ108,AK108)</f>
        <v>152.84249999999997</v>
      </c>
      <c r="AP108" s="21" t="str">
        <f>IFERROR(VLOOKUP(A108,'11.08.18.1 Whaka GS'!A:I,9,FALSE)," ")</f>
        <v xml:space="preserve"> </v>
      </c>
      <c r="AQ108" s="21" t="str">
        <f>IFERROR(VLOOKUP(A108,'11.08.18.2 Whaka GS'!A:G,7,FALSE)," ")</f>
        <v xml:space="preserve"> </v>
      </c>
      <c r="AR108" s="21" t="str">
        <f>IFERROR(VLOOKUP(A108,'18.08.18 .1 Coronet GS'!C:K,9,FALSE)," ")</f>
        <v xml:space="preserve"> </v>
      </c>
      <c r="AS108" s="21" t="str">
        <f>IFERROR(VLOOKUP(A108,'18.08.18 .2 Coronet GS'!C:K,9,FALSE)," ")</f>
        <v xml:space="preserve"> </v>
      </c>
      <c r="AT108" s="21" t="str">
        <f>IFERROR(VLOOKUP(A108,'19.08.18 .1 Coronet GS'!C:K,9,FALSE)," ")</f>
        <v xml:space="preserve"> </v>
      </c>
      <c r="AU108" s="21" t="str">
        <f>IFERROR(VLOOKUP(A108,'19.08.18 .2 Coronet GS'!C:K,9,FALSE)," ")</f>
        <v xml:space="preserve"> </v>
      </c>
      <c r="AV108" s="21" t="str">
        <f>IFERROR(VLOOKUP(A108,'15.09.18.1 Mt Hutt GS '!A:B,2,FALSE)," ")</f>
        <v xml:space="preserve"> </v>
      </c>
      <c r="AW108" s="21" t="str">
        <f>IFERROR(VLOOKUP(A108,'180922.1 WH GS'!C:K,9,FALSE)," ")</f>
        <v xml:space="preserve"> </v>
      </c>
      <c r="AX108" s="21" t="str">
        <f>IFERROR(VLOOKUP(A108,'180922.2 WH GS 2'!C:K,9,FALSE)," ")</f>
        <v xml:space="preserve"> </v>
      </c>
      <c r="AY108" s="21" t="str">
        <f>IFERROR(VLOOKUP(A108,'180928.1 CA GS'!A:L,12,FALSE)," " )</f>
        <v xml:space="preserve"> </v>
      </c>
      <c r="AZ108" s="21" t="str">
        <f>IFERROR(VLOOKUP(A108,'180928.2 CA GS'!C:I,7,FALSE)," ")</f>
        <v xml:space="preserve"> </v>
      </c>
      <c r="BA108" s="21" t="str">
        <f>IFERROR(VLOOKUP(A108,'180928.3 CA GS'!C:I,7,FALSE)," ")</f>
        <v xml:space="preserve"> </v>
      </c>
      <c r="BC108" s="25">
        <f>IFERROR(VLOOKUP(A108,'18.0 Base List'!A:F,6,FALSE),"990.00")</f>
        <v>56.210000000000008</v>
      </c>
      <c r="BD108" s="25">
        <f>BC108+(BC108*0.5)</f>
        <v>84.315000000000012</v>
      </c>
      <c r="BE108" t="str">
        <f>IFERROR((SMALL(AP108:BA108,1)+SMALL(AP108:BA108,2))/2," ")</f>
        <v xml:space="preserve"> </v>
      </c>
      <c r="BF108" t="str">
        <f>IFERROR(SMALL(AP108:BA108,1)+(SMALL(AP108:BA108,1)*0.2)," ")</f>
        <v xml:space="preserve"> </v>
      </c>
      <c r="BH108" s="25">
        <f>MIN(BD108,BE108,BF108)</f>
        <v>84.315000000000012</v>
      </c>
      <c r="BK108" s="21" t="str">
        <f>IFERROR(VLOOKUP(A108,'14.09.18 Mt Hutt SG'!A:C,2,FALSE)," ")</f>
        <v xml:space="preserve"> </v>
      </c>
      <c r="BL108" s="21" t="str">
        <f>IFERROR(VLOOKUP(A108,'14.09.18.2 Mt Hutt SG'!A:B,2,FALSE)," ")</f>
        <v xml:space="preserve"> </v>
      </c>
      <c r="BN108" s="25">
        <f>IFERROR(VLOOKUP(A108,'18.0 Base List'!A:G,7,FALSE),990)</f>
        <v>56.274999999999977</v>
      </c>
      <c r="BO108" s="25">
        <f>BN108+(BN108*0.5)</f>
        <v>84.412499999999966</v>
      </c>
      <c r="BP108" t="str">
        <f>IFERROR((SMALL(BK108:BL108,1)+SMALL(BK108:BL108,2))/2," ")</f>
        <v xml:space="preserve"> </v>
      </c>
      <c r="BQ108" t="str">
        <f>IFERROR(SMALL(BK108:BL108,1)+(SMALL(BK108:BL108,1)*0.2)," ")</f>
        <v xml:space="preserve"> </v>
      </c>
      <c r="BS108" s="25">
        <f>MIN(BO108,BP108,BQ108)</f>
        <v>84.412499999999966</v>
      </c>
    </row>
    <row r="109" spans="1:71" x14ac:dyDescent="0.25">
      <c r="A109">
        <v>2016062287</v>
      </c>
      <c r="B109" t="s">
        <v>670</v>
      </c>
      <c r="C109" t="s">
        <v>378</v>
      </c>
      <c r="D109" t="s">
        <v>58</v>
      </c>
      <c r="E109" t="s">
        <v>52</v>
      </c>
      <c r="F109">
        <v>2006</v>
      </c>
      <c r="G109" t="str">
        <f>VLOOKUP(F109,'18 Age Cats'!A:B,2,FALSE)</f>
        <v>U14</v>
      </c>
      <c r="I109" t="s">
        <v>631</v>
      </c>
      <c r="J109" s="36">
        <f>AM109</f>
        <v>990</v>
      </c>
      <c r="L109" t="str">
        <f>IF(J109=AI109,"*"," ")</f>
        <v>*</v>
      </c>
      <c r="M109" s="36">
        <f>BH109</f>
        <v>990</v>
      </c>
      <c r="O109" t="str">
        <f>IF(M109=BD109,"*"," ")</f>
        <v>*</v>
      </c>
      <c r="P109" s="36">
        <f>BS109</f>
        <v>990</v>
      </c>
      <c r="R109" t="str">
        <f>IF(P109=BO109,"*"," ")</f>
        <v>*</v>
      </c>
      <c r="T109" s="21" t="str">
        <f>IFERROR(VLOOKUP(A109,'15.07.18.1 Mt Hutt SL'!C:I,7,FALSE)," ")</f>
        <v xml:space="preserve"> </v>
      </c>
      <c r="U109" s="21" t="str">
        <f>IFERROR(VLOOKUP(A109,'15.07.18.2 Mt Hutt SL'!C:I,7,FALSE)," ")</f>
        <v xml:space="preserve"> </v>
      </c>
      <c r="V109" s="21" t="str">
        <f>IFERROR(VLOOKUP(A109,'12.08.18.1 Whaka SL'!A:G,7,FALSE)," ")</f>
        <v xml:space="preserve"> </v>
      </c>
      <c r="W109" s="21" t="str">
        <f>IFERROR(VLOOKUP(A109,'12.08.18.2 Whaka SL'!A:G,7,FALSE)," ")</f>
        <v xml:space="preserve"> </v>
      </c>
      <c r="X109" s="24" t="str">
        <f>IFERROR(VLOOKUP(A109,'20.08.18.1 Coronet SL'!C:K,9,FALSE)," ")</f>
        <v xml:space="preserve"> </v>
      </c>
      <c r="Y109" s="21" t="str">
        <f>IFERROR(VLOOKUP(A109,'20.08.18.2 Coronet SL'!C:K,9,FALSE)," ")</f>
        <v xml:space="preserve"> </v>
      </c>
      <c r="Z109" s="21" t="str">
        <f>IFERROR(VLOOKUP(A109,'16.09.18.1 Mt Hutt SL'!A:B,2,FALSE)," ")</f>
        <v xml:space="preserve"> </v>
      </c>
      <c r="AA109" s="21" t="str">
        <f>IFERROR(VLOOKUP(A109,'16.09.18 .2 Mt Hutt SL'!A:B,2,FALSE)," ")</f>
        <v xml:space="preserve"> </v>
      </c>
      <c r="AB109" s="21" t="str">
        <f>IFERROR(VLOOKUP(A109,'180923.1 WH SL'!C:K,9,FALSE)," ")</f>
        <v xml:space="preserve"> </v>
      </c>
      <c r="AC109" s="21" t="str">
        <f>IFERROR(VLOOKUP(A109,'180927.1 CA SL '!A:L,12,FALSE)," ")</f>
        <v xml:space="preserve"> </v>
      </c>
      <c r="AD109" s="21" t="str">
        <f>IFERROR(VLOOKUP(A109,'180927.2 CA SL'!A:L,12,FALSE)," ")</f>
        <v xml:space="preserve"> </v>
      </c>
      <c r="AE109" s="21" t="str">
        <f>IFERROR(VLOOKUP(A109,'21.10.18.2   Snowplanet SL'!C:J,8,FALSE)," ")</f>
        <v xml:space="preserve"> </v>
      </c>
      <c r="AF109" t="str">
        <f>IFERROR(VLOOKUP(A109,'21.10.18.4 Snowplanet SL'!C:J,8,FALSE)," ")</f>
        <v xml:space="preserve"> </v>
      </c>
      <c r="AH109" s="25">
        <v>990</v>
      </c>
      <c r="AI109" s="25">
        <v>990</v>
      </c>
      <c r="AJ109" t="str">
        <f>IFERROR((SMALL(T109:AF109,1)+SMALL(T109:AF109,2))/2," ")</f>
        <v xml:space="preserve"> </v>
      </c>
      <c r="AK109" t="str">
        <f>IFERROR(SMALL(T109:AF109,1)+(SMALL(T109:AF109,1)*0.2)," ")</f>
        <v xml:space="preserve"> </v>
      </c>
      <c r="AM109" s="25">
        <f>MIN(AI109,AJ109,AK109)</f>
        <v>990</v>
      </c>
      <c r="AP109" s="21" t="str">
        <f>IFERROR(VLOOKUP(A109,'11.08.18.1 Whaka GS'!A:I,9,FALSE)," ")</f>
        <v xml:space="preserve"> </v>
      </c>
      <c r="AQ109" s="21" t="str">
        <f>IFERROR(VLOOKUP(A109,'11.08.18.2 Whaka GS'!A:G,7,FALSE)," ")</f>
        <v xml:space="preserve"> </v>
      </c>
      <c r="AR109" s="21" t="str">
        <f>IFERROR(VLOOKUP(A109,'18.08.18 .1 Coronet GS'!C:K,9,FALSE)," ")</f>
        <v xml:space="preserve"> </v>
      </c>
      <c r="AS109" s="21" t="str">
        <f>IFERROR(VLOOKUP(A109,'18.08.18 .2 Coronet GS'!C:K,9,FALSE)," ")</f>
        <v xml:space="preserve"> </v>
      </c>
      <c r="AT109" s="21" t="str">
        <f>IFERROR(VLOOKUP(A109,'19.08.18 .1 Coronet GS'!C:K,9,FALSE)," ")</f>
        <v xml:space="preserve"> </v>
      </c>
      <c r="AU109" s="21" t="str">
        <f>IFERROR(VLOOKUP(A109,'19.08.18 .2 Coronet GS'!C:K,9,FALSE)," ")</f>
        <v xml:space="preserve"> </v>
      </c>
      <c r="AV109" s="21" t="str">
        <f>IFERROR(VLOOKUP(A109,'15.09.18.1 Mt Hutt GS '!A:B,2,FALSE)," ")</f>
        <v xml:space="preserve"> </v>
      </c>
      <c r="AW109" s="21" t="str">
        <f>IFERROR(VLOOKUP(A109,'180922.1 WH GS'!C:K,9,FALSE)," ")</f>
        <v xml:space="preserve"> </v>
      </c>
      <c r="AX109" s="21" t="str">
        <f>IFERROR(VLOOKUP(A109,'180922.2 WH GS 2'!C:K,9,FALSE)," ")</f>
        <v xml:space="preserve"> </v>
      </c>
      <c r="AY109" s="21" t="str">
        <f>IFERROR(VLOOKUP(A109,'180928.1 CA GS'!A:L,12,FALSE)," " )</f>
        <v xml:space="preserve"> </v>
      </c>
      <c r="AZ109" s="21" t="str">
        <f>IFERROR(VLOOKUP(A109,'180928.2 CA GS'!C:I,7,FALSE)," ")</f>
        <v xml:space="preserve"> </v>
      </c>
      <c r="BA109" s="21" t="str">
        <f>IFERROR(VLOOKUP(A109,'180928.3 CA GS'!C:I,7,FALSE)," ")</f>
        <v xml:space="preserve"> </v>
      </c>
      <c r="BC109" s="25">
        <v>990</v>
      </c>
      <c r="BD109" s="25">
        <v>990</v>
      </c>
      <c r="BE109" t="str">
        <f>IFERROR((SMALL(AP109:BA109,1)+SMALL(AP109:BA109,2))/2," ")</f>
        <v xml:space="preserve"> </v>
      </c>
      <c r="BF109" t="str">
        <f>IFERROR(SMALL(AP109:BA109,1)+(SMALL(AP109:BA109,1)*0.2)," ")</f>
        <v xml:space="preserve"> </v>
      </c>
      <c r="BH109" s="25">
        <f>MIN(BD109,BE109,BF109)</f>
        <v>990</v>
      </c>
      <c r="BK109" s="21" t="str">
        <f>IFERROR(VLOOKUP(A109,'14.09.18 Mt Hutt SG'!A:C,2,FALSE)," ")</f>
        <v xml:space="preserve"> </v>
      </c>
      <c r="BL109" s="21" t="str">
        <f>IFERROR(VLOOKUP(A109,'14.09.18.2 Mt Hutt SG'!A:B,2,FALSE)," ")</f>
        <v xml:space="preserve"> </v>
      </c>
      <c r="BN109" s="25">
        <v>990</v>
      </c>
      <c r="BO109" s="25">
        <v>990</v>
      </c>
      <c r="BP109" t="str">
        <f>IFERROR((SMALL(BK109:BL109,1)+SMALL(BK109:BL109,2))/2," ")</f>
        <v xml:space="preserve"> </v>
      </c>
      <c r="BQ109" t="str">
        <f>IFERROR(SMALL(BK109:BL109,1)+(SMALL(BK109:BL109,1)*0.2)," ")</f>
        <v xml:space="preserve"> </v>
      </c>
      <c r="BS109" s="25">
        <f>MIN(BO109,BP109,BQ109)</f>
        <v>990</v>
      </c>
    </row>
    <row r="110" spans="1:71" x14ac:dyDescent="0.25">
      <c r="A110">
        <v>2015063056</v>
      </c>
      <c r="B110" t="s">
        <v>377</v>
      </c>
      <c r="C110" t="s">
        <v>378</v>
      </c>
      <c r="D110" t="s">
        <v>58</v>
      </c>
      <c r="E110" t="s">
        <v>57</v>
      </c>
      <c r="F110">
        <v>2003</v>
      </c>
      <c r="G110" t="str">
        <f>VLOOKUP(F110,'18 Age Cats'!A:B,2,FALSE)</f>
        <v>U16</v>
      </c>
      <c r="H110" t="s">
        <v>539</v>
      </c>
      <c r="I110" t="s">
        <v>614</v>
      </c>
      <c r="J110" s="36">
        <f>AM110</f>
        <v>109.965</v>
      </c>
      <c r="K110">
        <v>10</v>
      </c>
      <c r="L110" t="str">
        <f>IF(J110=AI110,"*"," ")</f>
        <v xml:space="preserve"> </v>
      </c>
      <c r="M110" s="36">
        <f>BH110</f>
        <v>163.83499999999998</v>
      </c>
      <c r="N110">
        <v>27</v>
      </c>
      <c r="O110" t="str">
        <f>IF(M110=BD110,"*"," ")</f>
        <v xml:space="preserve"> </v>
      </c>
      <c r="P110" s="36">
        <f>BS110</f>
        <v>262.92</v>
      </c>
      <c r="Q110">
        <v>30</v>
      </c>
      <c r="R110" t="str">
        <f>IF(P110=BO110,"*"," ")</f>
        <v xml:space="preserve"> </v>
      </c>
      <c r="T110" s="21" t="str">
        <f>IFERROR(VLOOKUP(A110,'15.07.18.1 Mt Hutt SL'!C:I,7,FALSE)," ")</f>
        <v xml:space="preserve"> </v>
      </c>
      <c r="U110" s="21" t="str">
        <f>IFERROR(VLOOKUP(A110,'15.07.18.2 Mt Hutt SL'!C:I,7,FALSE)," ")</f>
        <v xml:space="preserve"> </v>
      </c>
      <c r="V110" s="21" t="str">
        <f>IFERROR(VLOOKUP(A110,'12.08.18.1 Whaka SL'!A:G,7,FALSE)," ")</f>
        <v xml:space="preserve"> </v>
      </c>
      <c r="W110" s="21">
        <f>IFERROR(VLOOKUP(A110,'12.08.18.2 Whaka SL'!A:G,7,FALSE)," ")</f>
        <v>148.71</v>
      </c>
      <c r="X110" s="24"/>
      <c r="Y110" s="21">
        <f>IFERROR(VLOOKUP(A110,'20.08.18.2 Coronet SL'!C:K,9,FALSE)," ")</f>
        <v>210.59</v>
      </c>
      <c r="Z110" s="21">
        <f>IFERROR(VLOOKUP(A110,'16.09.18.1 Mt Hutt SL'!A:B,2,FALSE)," ")</f>
        <v>146.29</v>
      </c>
      <c r="AA110" s="21">
        <f>IFERROR(VLOOKUP(A110,'16.09.18 .2 Mt Hutt SL'!A:B,2,FALSE)," ")</f>
        <v>162.97</v>
      </c>
      <c r="AB110" s="21" t="str">
        <f>IFERROR(VLOOKUP(A110,'180923.1 WH SL'!C:K,9,FALSE)," ")</f>
        <v xml:space="preserve"> </v>
      </c>
      <c r="AC110" s="21">
        <f>IFERROR(VLOOKUP(A110,'180927.1 CA SL '!A:L,12,FALSE)," ")</f>
        <v>114.13</v>
      </c>
      <c r="AD110" s="21">
        <f>IFERROR(VLOOKUP(A110,'180927.2 CA SL'!A:L,12,FALSE)," ")</f>
        <v>105.8</v>
      </c>
      <c r="AE110" s="21" t="str">
        <f>IFERROR(VLOOKUP(A110,'21.10.18.2   Snowplanet SL'!C:J,8,FALSE)," ")</f>
        <v xml:space="preserve"> </v>
      </c>
      <c r="AF110" t="str">
        <f>IFERROR(VLOOKUP(A110,'21.10.18.4 Snowplanet SL'!C:J,8,FALSE)," ")</f>
        <v xml:space="preserve"> </v>
      </c>
      <c r="AH110" s="25">
        <f>IFERROR(VLOOKUP(A110,'18.0 Base List'!A:G,5,FALSE),"990.00")</f>
        <v>195.62</v>
      </c>
      <c r="AI110" s="25">
        <f>AH110+(AH110*0.5)</f>
        <v>293.43</v>
      </c>
      <c r="AJ110">
        <f>IFERROR((SMALL(T110:AF110,1)+SMALL(T110:AF110,2))/2," ")</f>
        <v>109.965</v>
      </c>
      <c r="AK110">
        <f>IFERROR(SMALL(T110:AF110,1)+(SMALL(T110:AF110,1)*0.2)," ")</f>
        <v>126.96</v>
      </c>
      <c r="AM110" s="25">
        <f>MIN(AI110,AJ110,AK110)</f>
        <v>109.965</v>
      </c>
      <c r="AP110" s="21" t="str">
        <f>IFERROR(VLOOKUP(A110,'11.08.18.1 Whaka GS'!A:I,9,FALSE)," ")</f>
        <v xml:space="preserve"> </v>
      </c>
      <c r="AQ110" s="21">
        <f>IFERROR(VLOOKUP(A110,'11.08.18.2 Whaka GS'!A:G,7,FALSE)," ")</f>
        <v>167.88</v>
      </c>
      <c r="AS110" s="21">
        <f>IFERROR(VLOOKUP(A110,'18.08.18 .2 Coronet GS'!C:K,9,FALSE)," ")</f>
        <v>169.84</v>
      </c>
      <c r="AU110" s="21">
        <f>IFERROR(VLOOKUP(A110,'19.08.18 .2 Coronet GS'!C:K,9,FALSE)," ")</f>
        <v>193.26</v>
      </c>
      <c r="AV110" s="21">
        <f>IFERROR(VLOOKUP(A110,'15.09.18.1 Mt Hutt GS '!A:B,2,FALSE)," ")</f>
        <v>175.61</v>
      </c>
      <c r="AW110" s="21">
        <f>IFERROR(VLOOKUP(A110,'180922.1 WH GS'!C:K,9,FALSE)," ")</f>
        <v>192.39</v>
      </c>
      <c r="AX110" s="21">
        <f>IFERROR(VLOOKUP(A110,'180922.2 WH GS 2'!C:K,9,FALSE)," ")</f>
        <v>174.21</v>
      </c>
      <c r="AY110" s="21">
        <f>IFERROR(VLOOKUP(A110,'180928.1 CA GS'!A:L,12,FALSE)," " )</f>
        <v>164.6</v>
      </c>
      <c r="AZ110" s="21">
        <f>IFERROR(VLOOKUP(A110,'180928.2 CA GS'!C:I,7,FALSE)," ")</f>
        <v>172.65</v>
      </c>
      <c r="BA110" s="21">
        <f>IFERROR(VLOOKUP(A110,'180928.3 CA GS'!C:I,7,FALSE)," ")</f>
        <v>163.07</v>
      </c>
      <c r="BC110" s="25">
        <f>IFERROR(VLOOKUP(A110,'18.0 Base List'!A:F,6,FALSE),"990.00")</f>
        <v>123.505</v>
      </c>
      <c r="BD110" s="25">
        <f>BC110+(BC110*0.5)</f>
        <v>185.25749999999999</v>
      </c>
      <c r="BE110">
        <f>IFERROR((SMALL(AP110:BA110,1)+SMALL(AP110:BA110,2))/2," ")</f>
        <v>163.83499999999998</v>
      </c>
      <c r="BF110">
        <f>IFERROR(SMALL(AP110:BA110,1)+(SMALL(AP110:BA110,1)*0.2)," ")</f>
        <v>195.684</v>
      </c>
      <c r="BH110" s="25">
        <f>MIN(BD110,BE110,BF110)</f>
        <v>163.83499999999998</v>
      </c>
      <c r="BK110" s="21">
        <f>IFERROR(VLOOKUP(A110,'14.09.18 Mt Hutt SG'!A:C,2,FALSE)," ")</f>
        <v>219.1</v>
      </c>
      <c r="BL110" s="21" t="str">
        <f>IFERROR(VLOOKUP(A110,'14.09.18.2 Mt Hutt SG'!A:B,2,FALSE)," ")</f>
        <v xml:space="preserve"> </v>
      </c>
      <c r="BN110" s="25">
        <v>990</v>
      </c>
      <c r="BO110" s="25">
        <v>990</v>
      </c>
      <c r="BP110" t="str">
        <f>IFERROR((SMALL(BK110:BL110,1)+SMALL(BK110:BL110,2))/2," ")</f>
        <v xml:space="preserve"> </v>
      </c>
      <c r="BQ110">
        <f>IFERROR(SMALL(BK110:BL110,1)+(SMALL(BK110:BL110,1)*0.2)," ")</f>
        <v>262.92</v>
      </c>
      <c r="BS110" s="25">
        <f>MIN(BO110,BP110,BQ110)</f>
        <v>262.92</v>
      </c>
    </row>
    <row r="111" spans="1:71" x14ac:dyDescent="0.25">
      <c r="A111">
        <v>2014072104</v>
      </c>
      <c r="B111" t="s">
        <v>545</v>
      </c>
      <c r="C111" t="s">
        <v>546</v>
      </c>
      <c r="E111" t="s">
        <v>57</v>
      </c>
      <c r="F111">
        <v>2006</v>
      </c>
      <c r="G111" t="str">
        <f>VLOOKUP(F111,'18 Age Cats'!A:B,2,FALSE)</f>
        <v>U14</v>
      </c>
      <c r="H111" t="s">
        <v>513</v>
      </c>
      <c r="I111" t="s">
        <v>609</v>
      </c>
      <c r="J111" s="36">
        <f>AM111</f>
        <v>990</v>
      </c>
      <c r="L111" t="str">
        <f>IF(J111=AI111,"*"," ")</f>
        <v>*</v>
      </c>
      <c r="M111" s="36">
        <f>BH111</f>
        <v>990</v>
      </c>
      <c r="O111" t="str">
        <f>IF(M111=BD111,"*"," ")</f>
        <v>*</v>
      </c>
      <c r="P111" s="36">
        <f>BS111</f>
        <v>990</v>
      </c>
      <c r="R111" t="str">
        <f>IF(P111=BO111,"*"," ")</f>
        <v>*</v>
      </c>
      <c r="T111" s="21" t="str">
        <f>IFERROR(VLOOKUP(A111,'15.07.18.1 Mt Hutt SL'!C:I,7,FALSE)," ")</f>
        <v xml:space="preserve"> </v>
      </c>
      <c r="U111" s="21" t="str">
        <f>IFERROR(VLOOKUP(A111,'15.07.18.2 Mt Hutt SL'!C:I,7,FALSE)," ")</f>
        <v xml:space="preserve"> </v>
      </c>
      <c r="V111" s="21" t="str">
        <f>IFERROR(VLOOKUP(A111,'12.08.18.1 Whaka SL'!A:G,7,FALSE)," ")</f>
        <v xml:space="preserve"> </v>
      </c>
      <c r="W111" s="21" t="str">
        <f>IFERROR(VLOOKUP(A111,'12.08.18.2 Whaka SL'!A:G,7,FALSE)," ")</f>
        <v xml:space="preserve"> </v>
      </c>
      <c r="X111" s="24" t="str">
        <f>IFERROR(VLOOKUP(A111,'20.08.18.1 Coronet SL'!C:K,9,FALSE)," ")</f>
        <v xml:space="preserve"> </v>
      </c>
      <c r="Y111" s="21" t="str">
        <f>IFERROR(VLOOKUP(A111,'20.08.18.2 Coronet SL'!C:K,9,FALSE)," ")</f>
        <v xml:space="preserve"> </v>
      </c>
      <c r="Z111" s="21" t="str">
        <f>IFERROR(VLOOKUP(A111,'16.09.18.1 Mt Hutt SL'!A:B,2,FALSE)," ")</f>
        <v xml:space="preserve"> </v>
      </c>
      <c r="AA111" s="21" t="str">
        <f>IFERROR(VLOOKUP(A111,'16.09.18 .2 Mt Hutt SL'!A:B,2,FALSE)," ")</f>
        <v xml:space="preserve"> </v>
      </c>
      <c r="AB111" s="21" t="str">
        <f>IFERROR(VLOOKUP(A111,'180923.1 WH SL'!C:K,9,FALSE)," ")</f>
        <v xml:space="preserve"> </v>
      </c>
      <c r="AC111" s="21" t="str">
        <f>IFERROR(VLOOKUP(A111,'180927.1 CA SL '!A:L,12,FALSE)," ")</f>
        <v xml:space="preserve"> </v>
      </c>
      <c r="AD111" s="21" t="str">
        <f>IFERROR(VLOOKUP(A111,'180927.2 CA SL'!A:L,12,FALSE)," ")</f>
        <v xml:space="preserve"> </v>
      </c>
      <c r="AE111" s="21" t="str">
        <f>IFERROR(VLOOKUP(A111,'21.10.18.2   Snowplanet SL'!C:J,8,FALSE)," ")</f>
        <v xml:space="preserve"> </v>
      </c>
      <c r="AF111" t="str">
        <f>IFERROR(VLOOKUP(A111,'21.10.18.4 Snowplanet SL'!C:J,8,FALSE)," ")</f>
        <v xml:space="preserve"> </v>
      </c>
      <c r="AH111" s="25">
        <v>990</v>
      </c>
      <c r="AI111" s="25">
        <v>990</v>
      </c>
      <c r="AJ111" t="str">
        <f>IFERROR((SMALL(T111:AF111,1)+SMALL(T111:AF111,2))/2," ")</f>
        <v xml:space="preserve"> </v>
      </c>
      <c r="AK111" t="str">
        <f>IFERROR(SMALL(T111:AF111,1)+(SMALL(T111:AF111,1)*0.2)," ")</f>
        <v xml:space="preserve"> </v>
      </c>
      <c r="AM111" s="25">
        <f>MIN(AI111,AJ111,AK111)</f>
        <v>990</v>
      </c>
      <c r="AP111" s="21" t="str">
        <f>IFERROR(VLOOKUP(A111,'11.08.18.1 Whaka GS'!A:I,9,FALSE)," ")</f>
        <v xml:space="preserve"> </v>
      </c>
      <c r="AQ111" s="21" t="str">
        <f>IFERROR(VLOOKUP(A111,'11.08.18.2 Whaka GS'!A:G,7,FALSE)," ")</f>
        <v xml:space="preserve"> </v>
      </c>
      <c r="AR111" s="21" t="str">
        <f>IFERROR(VLOOKUP(A111,'18.08.18 .1 Coronet GS'!C:K,9,FALSE)," ")</f>
        <v xml:space="preserve"> </v>
      </c>
      <c r="AS111" s="21" t="str">
        <f>IFERROR(VLOOKUP(A111,'18.08.18 .2 Coronet GS'!C:K,9,FALSE)," ")</f>
        <v xml:space="preserve"> </v>
      </c>
      <c r="AT111" s="21" t="str">
        <f>IFERROR(VLOOKUP(A111,'19.08.18 .1 Coronet GS'!C:K,9,FALSE)," ")</f>
        <v xml:space="preserve"> </v>
      </c>
      <c r="AU111" s="21" t="str">
        <f>IFERROR(VLOOKUP(A111,'19.08.18 .2 Coronet GS'!C:K,9,FALSE)," ")</f>
        <v xml:space="preserve"> </v>
      </c>
      <c r="AV111" s="21" t="str">
        <f>IFERROR(VLOOKUP(A111,'15.09.18.1 Mt Hutt GS '!A:B,2,FALSE)," ")</f>
        <v xml:space="preserve"> </v>
      </c>
      <c r="AW111" s="21" t="str">
        <f>IFERROR(VLOOKUP(A111,'180922.1 WH GS'!C:K,9,FALSE)," ")</f>
        <v xml:space="preserve"> </v>
      </c>
      <c r="AX111" s="21" t="str">
        <f>IFERROR(VLOOKUP(A111,'180922.2 WH GS 2'!C:K,9,FALSE)," ")</f>
        <v xml:space="preserve"> </v>
      </c>
      <c r="AY111" s="21" t="str">
        <f>IFERROR(VLOOKUP(A111,'180928.1 CA GS'!A:L,12,FALSE)," " )</f>
        <v xml:space="preserve"> </v>
      </c>
      <c r="AZ111" s="21" t="str">
        <f>IFERROR(VLOOKUP(A111,'180928.2 CA GS'!C:I,7,FALSE)," ")</f>
        <v xml:space="preserve"> </v>
      </c>
      <c r="BA111" s="21" t="str">
        <f>IFERROR(VLOOKUP(A111,'180928.3 CA GS'!C:I,7,FALSE)," ")</f>
        <v xml:space="preserve"> </v>
      </c>
      <c r="BC111" s="25">
        <v>990</v>
      </c>
      <c r="BD111" s="25">
        <v>990</v>
      </c>
      <c r="BE111" t="str">
        <f>IFERROR((SMALL(AP111:BA111,1)+SMALL(AP111:BA111,2))/2," ")</f>
        <v xml:space="preserve"> </v>
      </c>
      <c r="BF111" t="str">
        <f>IFERROR(SMALL(AP111:BA111,1)+(SMALL(AP111:BA111,1)*0.2)," ")</f>
        <v xml:space="preserve"> </v>
      </c>
      <c r="BH111" s="25">
        <f>MIN(BD111,BE111,BF111)</f>
        <v>990</v>
      </c>
      <c r="BK111" s="21" t="str">
        <f>IFERROR(VLOOKUP(A111,'14.09.18 Mt Hutt SG'!A:C,2,FALSE)," ")</f>
        <v xml:space="preserve"> </v>
      </c>
      <c r="BL111" s="21" t="str">
        <f>IFERROR(VLOOKUP(A111,'14.09.18.2 Mt Hutt SG'!A:B,2,FALSE)," ")</f>
        <v xml:space="preserve"> </v>
      </c>
      <c r="BN111" s="25">
        <v>990</v>
      </c>
      <c r="BO111" s="25">
        <v>990</v>
      </c>
      <c r="BP111" t="str">
        <f>IFERROR((SMALL(BK111:BL111,1)+SMALL(BK111:BL111,2))/2," ")</f>
        <v xml:space="preserve"> </v>
      </c>
      <c r="BQ111" t="str">
        <f>IFERROR(SMALL(BK111:BL111,1)+(SMALL(BK111:BL111,1)*0.2)," ")</f>
        <v xml:space="preserve"> </v>
      </c>
      <c r="BS111" s="25">
        <f>MIN(BO111,BP111,BQ111)</f>
        <v>990</v>
      </c>
    </row>
    <row r="112" spans="1:71" x14ac:dyDescent="0.25">
      <c r="A112">
        <v>2015063049</v>
      </c>
      <c r="B112" t="s">
        <v>771</v>
      </c>
      <c r="C112" t="s">
        <v>767</v>
      </c>
      <c r="D112" t="s">
        <v>58</v>
      </c>
      <c r="E112" t="s">
        <v>57</v>
      </c>
      <c r="F112">
        <v>2006</v>
      </c>
      <c r="G112" t="str">
        <f>VLOOKUP(F112,'18 Age Cats'!A:B,2,FALSE)</f>
        <v>U14</v>
      </c>
      <c r="J112" s="36">
        <f>AM112</f>
        <v>990</v>
      </c>
      <c r="L112" t="str">
        <f>IF(J112=AI112,"*"," ")</f>
        <v>*</v>
      </c>
      <c r="M112" s="36">
        <f>BH112</f>
        <v>990</v>
      </c>
      <c r="O112" t="str">
        <f>IF(M112=BD112,"*"," ")</f>
        <v>*</v>
      </c>
      <c r="P112" s="36">
        <f>BS112</f>
        <v>990</v>
      </c>
      <c r="R112" t="str">
        <f>IF(P112=BO112,"*"," ")</f>
        <v>*</v>
      </c>
      <c r="V112" s="21" t="str">
        <f>IFERROR(VLOOKUP(A112,'12.08.18.1 Whaka SL'!A:G,7,FALSE)," ")</f>
        <v xml:space="preserve"> </v>
      </c>
      <c r="W112" s="21" t="str">
        <f>IFERROR(VLOOKUP(A112,'12.08.18.2 Whaka SL'!A:G,7,FALSE)," ")</f>
        <v xml:space="preserve"> </v>
      </c>
      <c r="X112" s="24" t="str">
        <f>IFERROR(VLOOKUP(A112,'20.08.18.1 Coronet SL'!C:K,9,FALSE)," ")</f>
        <v xml:space="preserve"> </v>
      </c>
      <c r="Y112" s="21" t="str">
        <f>IFERROR(VLOOKUP(A112,'20.08.18.2 Coronet SL'!C:K,9,FALSE)," ")</f>
        <v xml:space="preserve"> </v>
      </c>
      <c r="Z112" s="21" t="str">
        <f>IFERROR(VLOOKUP(A112,'16.09.18.1 Mt Hutt SL'!A:B,2,FALSE)," ")</f>
        <v xml:space="preserve"> </v>
      </c>
      <c r="AA112" s="21" t="str">
        <f>IFERROR(VLOOKUP(A112,'16.09.18 .2 Mt Hutt SL'!A:B,2,FALSE)," ")</f>
        <v xml:space="preserve"> </v>
      </c>
      <c r="AB112" s="21" t="str">
        <f>IFERROR(VLOOKUP(A112,'180923.1 WH SL'!C:K,9,FALSE)," ")</f>
        <v xml:space="preserve"> </v>
      </c>
      <c r="AC112" s="21" t="str">
        <f>IFERROR(VLOOKUP(A112,'180927.1 CA SL '!A:L,12,FALSE)," ")</f>
        <v xml:space="preserve"> </v>
      </c>
      <c r="AD112" s="21" t="str">
        <f>IFERROR(VLOOKUP(A112,'180927.2 CA SL'!A:L,12,FALSE)," ")</f>
        <v xml:space="preserve"> </v>
      </c>
      <c r="AE112" s="21" t="str">
        <f>IFERROR(VLOOKUP(A112,'21.10.18.2   Snowplanet SL'!C:J,8,FALSE)," ")</f>
        <v xml:space="preserve"> </v>
      </c>
      <c r="AF112" t="str">
        <f>IFERROR(VLOOKUP(A112,'21.10.18.4 Snowplanet SL'!C:J,8,FALSE)," ")</f>
        <v xml:space="preserve"> </v>
      </c>
      <c r="AH112" s="25">
        <v>990</v>
      </c>
      <c r="AI112" s="25">
        <v>990</v>
      </c>
      <c r="AJ112" t="str">
        <f>IFERROR((SMALL(T112:AF112,1)+SMALL(T112:AF112,2))/2," ")</f>
        <v xml:space="preserve"> </v>
      </c>
      <c r="AK112" t="str">
        <f>IFERROR(SMALL(T112:AF112,1)+(SMALL(T112:AF112,1)*0.2)," ")</f>
        <v xml:space="preserve"> </v>
      </c>
      <c r="AM112" s="25">
        <f>MIN(AI112,AJ112,AK112)</f>
        <v>990</v>
      </c>
      <c r="AP112" s="21" t="str">
        <f>IFERROR(VLOOKUP(A112,'11.08.18.1 Whaka GS'!A:I,9,FALSE)," ")</f>
        <v xml:space="preserve"> </v>
      </c>
      <c r="AQ112" s="21" t="str">
        <f>IFERROR(VLOOKUP(A112,'11.08.18.2 Whaka GS'!A:G,7,FALSE)," ")</f>
        <v xml:space="preserve"> </v>
      </c>
      <c r="AR112" s="21" t="str">
        <f>IFERROR(VLOOKUP(A112,'18.08.18 .1 Coronet GS'!C:K,9,FALSE)," ")</f>
        <v xml:space="preserve"> </v>
      </c>
      <c r="AS112" s="21" t="str">
        <f>IFERROR(VLOOKUP(A112,'18.08.18 .2 Coronet GS'!C:K,9,FALSE)," ")</f>
        <v xml:space="preserve"> </v>
      </c>
      <c r="AT112" s="21" t="str">
        <f>IFERROR(VLOOKUP(A112,'19.08.18 .1 Coronet GS'!C:K,9,FALSE)," ")</f>
        <v xml:space="preserve"> </v>
      </c>
      <c r="AU112" s="21" t="str">
        <f>IFERROR(VLOOKUP(A112,'19.08.18 .2 Coronet GS'!C:K,9,FALSE)," ")</f>
        <v xml:space="preserve"> </v>
      </c>
      <c r="AV112" s="21" t="str">
        <f>IFERROR(VLOOKUP(A112,'15.09.18.1 Mt Hutt GS '!A:B,2,FALSE)," ")</f>
        <v xml:space="preserve"> </v>
      </c>
      <c r="AW112" s="21" t="str">
        <f>IFERROR(VLOOKUP(A112,'180922.1 WH GS'!C:K,9,FALSE)," ")</f>
        <v xml:space="preserve"> </v>
      </c>
      <c r="AX112" s="21" t="str">
        <f>IFERROR(VLOOKUP(A112,'180922.2 WH GS 2'!C:K,9,FALSE)," ")</f>
        <v xml:space="preserve"> </v>
      </c>
      <c r="AY112" s="21" t="str">
        <f>IFERROR(VLOOKUP(A112,'180928.1 CA GS'!A:L,12,FALSE)," " )</f>
        <v xml:space="preserve"> </v>
      </c>
      <c r="AZ112" s="21" t="str">
        <f>IFERROR(VLOOKUP(A112,'180928.2 CA GS'!C:I,7,FALSE)," ")</f>
        <v xml:space="preserve"> </v>
      </c>
      <c r="BA112" s="21" t="str">
        <f>IFERROR(VLOOKUP(A112,'180928.3 CA GS'!C:I,7,FALSE)," ")</f>
        <v xml:space="preserve"> </v>
      </c>
      <c r="BC112" s="25">
        <v>990</v>
      </c>
      <c r="BD112" s="25">
        <v>990</v>
      </c>
      <c r="BE112" t="str">
        <f>IFERROR((SMALL(AP112:BA112,1)+SMALL(AP112:BA112,2))/2," ")</f>
        <v xml:space="preserve"> </v>
      </c>
      <c r="BF112" t="str">
        <f>IFERROR(SMALL(AP112:BA112,1)+(SMALL(AP112:BA112,1)*0.2)," ")</f>
        <v xml:space="preserve"> </v>
      </c>
      <c r="BH112" s="25">
        <f>MIN(BD112,BE112,BF112)</f>
        <v>990</v>
      </c>
      <c r="BK112" s="21" t="str">
        <f>IFERROR(VLOOKUP(A112,'14.09.18 Mt Hutt SG'!A:C,2,FALSE)," ")</f>
        <v xml:space="preserve"> </v>
      </c>
      <c r="BL112" s="21" t="str">
        <f>IFERROR(VLOOKUP(A112,'14.09.18.2 Mt Hutt SG'!A:B,2,FALSE)," ")</f>
        <v xml:space="preserve"> </v>
      </c>
      <c r="BN112" s="25">
        <v>990</v>
      </c>
      <c r="BO112" s="25">
        <v>990</v>
      </c>
      <c r="BP112" t="str">
        <f>IFERROR((SMALL(BK112:BL112,1)+SMALL(BK112:BL112,2))/2," ")</f>
        <v xml:space="preserve"> </v>
      </c>
      <c r="BQ112" t="str">
        <f>IFERROR(SMALL(BK112:BL112,1)+(SMALL(BK112:BL112,1)*0.2)," ")</f>
        <v xml:space="preserve"> </v>
      </c>
      <c r="BS112" s="25">
        <f>MIN(BO112,BP112,BQ112)</f>
        <v>990</v>
      </c>
    </row>
    <row r="113" spans="1:71" x14ac:dyDescent="0.25">
      <c r="A113">
        <v>2015063048</v>
      </c>
      <c r="B113" t="s">
        <v>487</v>
      </c>
      <c r="C113" t="s">
        <v>767</v>
      </c>
      <c r="D113" t="s">
        <v>58</v>
      </c>
      <c r="E113" t="s">
        <v>57</v>
      </c>
      <c r="F113">
        <v>2002</v>
      </c>
      <c r="G113" t="str">
        <f>VLOOKUP(F113,'18 Age Cats'!A:B,2,FALSE)</f>
        <v>U19</v>
      </c>
      <c r="J113" s="36">
        <f>AM113</f>
        <v>990</v>
      </c>
      <c r="L113" t="str">
        <f>IF(J113=AI113,"*"," ")</f>
        <v>*</v>
      </c>
      <c r="M113" s="36">
        <f>BH113</f>
        <v>393.76</v>
      </c>
      <c r="N113">
        <v>68</v>
      </c>
      <c r="O113" t="str">
        <f>IF(M113=BD113,"*"," ")</f>
        <v xml:space="preserve"> </v>
      </c>
      <c r="P113" s="36">
        <f>BS113</f>
        <v>990</v>
      </c>
      <c r="R113" t="str">
        <f>IF(P113=BO113,"*"," ")</f>
        <v>*</v>
      </c>
      <c r="V113" s="21" t="str">
        <f>IFERROR(VLOOKUP(A113,'12.08.18.1 Whaka SL'!A:G,7,FALSE)," ")</f>
        <v xml:space="preserve"> </v>
      </c>
      <c r="W113" s="21" t="str">
        <f>IFERROR(VLOOKUP(A113,'12.08.18.2 Whaka SL'!A:G,7,FALSE)," ")</f>
        <v xml:space="preserve"> </v>
      </c>
      <c r="X113" s="24" t="str">
        <f>IFERROR(VLOOKUP(A113,'20.08.18.1 Coronet SL'!C:K,9,FALSE)," ")</f>
        <v xml:space="preserve"> </v>
      </c>
      <c r="Y113" s="21" t="str">
        <f>IFERROR(VLOOKUP(A113,'20.08.18.2 Coronet SL'!C:K,9,FALSE)," ")</f>
        <v xml:space="preserve"> </v>
      </c>
      <c r="Z113" s="21" t="str">
        <f>IFERROR(VLOOKUP(A113,'16.09.18.1 Mt Hutt SL'!A:B,2,FALSE)," ")</f>
        <v xml:space="preserve"> </v>
      </c>
      <c r="AA113" s="21" t="str">
        <f>IFERROR(VLOOKUP(A113,'16.09.18 .2 Mt Hutt SL'!A:B,2,FALSE)," ")</f>
        <v xml:space="preserve"> </v>
      </c>
      <c r="AB113" s="21" t="str">
        <f>IFERROR(VLOOKUP(A113,'180923.1 WH SL'!C:K,9,FALSE)," ")</f>
        <v xml:space="preserve"> </v>
      </c>
      <c r="AC113" s="21" t="str">
        <f>IFERROR(VLOOKUP(A113,'180927.1 CA SL '!A:L,12,FALSE)," ")</f>
        <v xml:space="preserve"> </v>
      </c>
      <c r="AD113" s="21" t="str">
        <f>IFERROR(VLOOKUP(A113,'180927.2 CA SL'!A:L,12,FALSE)," ")</f>
        <v xml:space="preserve"> </v>
      </c>
      <c r="AE113" s="21" t="str">
        <f>IFERROR(VLOOKUP(A113,'21.10.18.2   Snowplanet SL'!C:J,8,FALSE)," ")</f>
        <v xml:space="preserve"> </v>
      </c>
      <c r="AF113" t="str">
        <f>IFERROR(VLOOKUP(A113,'21.10.18.4 Snowplanet SL'!C:J,8,FALSE)," ")</f>
        <v xml:space="preserve"> </v>
      </c>
      <c r="AH113" s="25">
        <v>990</v>
      </c>
      <c r="AI113" s="25">
        <v>990</v>
      </c>
      <c r="AJ113" t="str">
        <f>IFERROR((SMALL(T113:AF113,1)+SMALL(T113:AF113,2))/2," ")</f>
        <v xml:space="preserve"> </v>
      </c>
      <c r="AK113" t="str">
        <f>IFERROR(SMALL(T113:AF113,1)+(SMALL(T113:AF113,1)*0.2)," ")</f>
        <v xml:space="preserve"> </v>
      </c>
      <c r="AM113" s="25">
        <f>MIN(AI113,AJ113,AK113)</f>
        <v>990</v>
      </c>
      <c r="AP113" s="21">
        <f>IFERROR(VLOOKUP(A113,'11.08.18.1 Whaka GS'!A:I,9,FALSE)," ")</f>
        <v>419.08</v>
      </c>
      <c r="AQ113" s="21">
        <f>IFERROR(VLOOKUP(A113,'11.08.18.2 Whaka GS'!A:G,7,FALSE)," ")</f>
        <v>368.44</v>
      </c>
      <c r="AR113" s="21" t="str">
        <f>IFERROR(VLOOKUP(A113,'18.08.18 .1 Coronet GS'!C:K,9,FALSE)," ")</f>
        <v xml:space="preserve"> </v>
      </c>
      <c r="AS113" s="21" t="str">
        <f>IFERROR(VLOOKUP(A113,'18.08.18 .2 Coronet GS'!C:K,9,FALSE)," ")</f>
        <v xml:space="preserve"> </v>
      </c>
      <c r="AT113" s="21" t="str">
        <f>IFERROR(VLOOKUP(A113,'19.08.18 .1 Coronet GS'!C:K,9,FALSE)," ")</f>
        <v xml:space="preserve"> </v>
      </c>
      <c r="AU113" s="21" t="str">
        <f>IFERROR(VLOOKUP(A113,'19.08.18 .2 Coronet GS'!C:K,9,FALSE)," ")</f>
        <v xml:space="preserve"> </v>
      </c>
      <c r="AV113" s="21" t="str">
        <f>IFERROR(VLOOKUP(A113,'15.09.18.1 Mt Hutt GS '!A:B,2,FALSE)," ")</f>
        <v xml:space="preserve"> </v>
      </c>
      <c r="AW113" s="21" t="str">
        <f>IFERROR(VLOOKUP(A113,'180922.1 WH GS'!C:K,9,FALSE)," ")</f>
        <v xml:space="preserve"> </v>
      </c>
      <c r="AX113" s="21" t="str">
        <f>IFERROR(VLOOKUP(A113,'180922.2 WH GS 2'!C:K,9,FALSE)," ")</f>
        <v xml:space="preserve"> </v>
      </c>
      <c r="AY113" s="21" t="str">
        <f>IFERROR(VLOOKUP(A113,'180928.1 CA GS'!A:L,12,FALSE)," " )</f>
        <v xml:space="preserve"> </v>
      </c>
      <c r="AZ113" s="21" t="str">
        <f>IFERROR(VLOOKUP(A113,'180928.2 CA GS'!C:I,7,FALSE)," ")</f>
        <v xml:space="preserve"> </v>
      </c>
      <c r="BA113" s="21" t="str">
        <f>IFERROR(VLOOKUP(A113,'180928.3 CA GS'!C:I,7,FALSE)," ")</f>
        <v xml:space="preserve"> </v>
      </c>
      <c r="BC113" s="25">
        <v>990</v>
      </c>
      <c r="BD113" s="25">
        <v>990</v>
      </c>
      <c r="BE113">
        <f>IFERROR((SMALL(AP113:BA113,1)+SMALL(AP113:BA113,2))/2," ")</f>
        <v>393.76</v>
      </c>
      <c r="BF113">
        <f>IFERROR(SMALL(AP113:BA113,1)+(SMALL(AP113:BA113,1)*0.2)," ")</f>
        <v>442.12799999999999</v>
      </c>
      <c r="BH113" s="25">
        <f>MIN(BD113,BE113,BF113)</f>
        <v>393.76</v>
      </c>
      <c r="BK113" s="21" t="str">
        <f>IFERROR(VLOOKUP(A113,'14.09.18 Mt Hutt SG'!A:C,2,FALSE)," ")</f>
        <v xml:space="preserve"> </v>
      </c>
      <c r="BL113" s="21" t="str">
        <f>IFERROR(VLOOKUP(A113,'14.09.18.2 Mt Hutt SG'!A:B,2,FALSE)," ")</f>
        <v xml:space="preserve"> </v>
      </c>
      <c r="BN113" s="25">
        <v>990</v>
      </c>
      <c r="BO113" s="25">
        <v>990</v>
      </c>
      <c r="BP113" t="str">
        <f>IFERROR((SMALL(BK113:BL113,1)+SMALL(BK113:BL113,2))/2," ")</f>
        <v xml:space="preserve"> </v>
      </c>
      <c r="BQ113" t="str">
        <f>IFERROR(SMALL(BK113:BL113,1)+(SMALL(BK113:BL113,1)*0.2)," ")</f>
        <v xml:space="preserve"> </v>
      </c>
      <c r="BS113" s="25">
        <f>MIN(BO113,BP113,BQ113)</f>
        <v>990</v>
      </c>
    </row>
    <row r="114" spans="1:71" x14ac:dyDescent="0.25">
      <c r="A114">
        <v>201306110</v>
      </c>
      <c r="B114" t="s">
        <v>604</v>
      </c>
      <c r="C114" t="s">
        <v>605</v>
      </c>
      <c r="D114" t="s">
        <v>58</v>
      </c>
      <c r="E114" t="s">
        <v>52</v>
      </c>
      <c r="F114">
        <v>1996</v>
      </c>
      <c r="G114" t="str">
        <f>VLOOKUP(F114,'18 Age Cats'!A:B,2,FALSE)</f>
        <v>Sen</v>
      </c>
      <c r="H114" t="s">
        <v>502</v>
      </c>
      <c r="I114" t="s">
        <v>606</v>
      </c>
      <c r="J114" s="36">
        <f>AM114</f>
        <v>990</v>
      </c>
      <c r="L114" t="str">
        <f>IF(J114=AI114,"*"," ")</f>
        <v>*</v>
      </c>
      <c r="M114" s="36">
        <f>BH114</f>
        <v>990</v>
      </c>
      <c r="O114" t="str">
        <f>IF(M114=BD114,"*"," ")</f>
        <v>*</v>
      </c>
      <c r="P114" s="36">
        <f>BS114</f>
        <v>990</v>
      </c>
      <c r="R114" t="str">
        <f>IF(P114=BO114,"*"," ")</f>
        <v>*</v>
      </c>
      <c r="T114" s="21" t="str">
        <f>IFERROR(VLOOKUP(A114,'15.07.18.1 Mt Hutt SL'!C:I,7,FALSE)," ")</f>
        <v xml:space="preserve"> </v>
      </c>
      <c r="U114" s="21" t="str">
        <f>IFERROR(VLOOKUP(A114,'15.07.18.2 Mt Hutt SL'!C:I,7,FALSE)," ")</f>
        <v xml:space="preserve"> </v>
      </c>
      <c r="V114" s="21" t="str">
        <f>IFERROR(VLOOKUP(A114,'12.08.18.1 Whaka SL'!A:G,7,FALSE)," ")</f>
        <v xml:space="preserve"> </v>
      </c>
      <c r="W114" s="21" t="str">
        <f>IFERROR(VLOOKUP(A114,'12.08.18.2 Whaka SL'!A:G,7,FALSE)," ")</f>
        <v xml:space="preserve"> </v>
      </c>
      <c r="X114" s="24" t="str">
        <f>IFERROR(VLOOKUP(A114,'20.08.18.1 Coronet SL'!C:K,9,FALSE)," ")</f>
        <v xml:space="preserve"> </v>
      </c>
      <c r="Y114" s="21" t="str">
        <f>IFERROR(VLOOKUP(A114,'20.08.18.2 Coronet SL'!C:K,9,FALSE)," ")</f>
        <v xml:space="preserve"> </v>
      </c>
      <c r="Z114" s="21" t="str">
        <f>IFERROR(VLOOKUP(A114,'16.09.18.1 Mt Hutt SL'!A:B,2,FALSE)," ")</f>
        <v xml:space="preserve"> </v>
      </c>
      <c r="AA114" s="21" t="str">
        <f>IFERROR(VLOOKUP(A114,'16.09.18 .2 Mt Hutt SL'!A:B,2,FALSE)," ")</f>
        <v xml:space="preserve"> </v>
      </c>
      <c r="AB114" s="21" t="str">
        <f>IFERROR(VLOOKUP(A114,'180923.1 WH SL'!C:K,9,FALSE)," ")</f>
        <v xml:space="preserve"> </v>
      </c>
      <c r="AC114" s="21" t="str">
        <f>IFERROR(VLOOKUP(A114,'180927.1 CA SL '!A:L,12,FALSE)," ")</f>
        <v xml:space="preserve"> </v>
      </c>
      <c r="AD114" s="21" t="str">
        <f>IFERROR(VLOOKUP(A114,'180927.2 CA SL'!A:L,12,FALSE)," ")</f>
        <v xml:space="preserve"> </v>
      </c>
      <c r="AE114" s="21" t="str">
        <f>IFERROR(VLOOKUP(A114,'21.10.18.2   Snowplanet SL'!C:J,8,FALSE)," ")</f>
        <v xml:space="preserve"> </v>
      </c>
      <c r="AF114" t="str">
        <f>IFERROR(VLOOKUP(A114,'21.10.18.4 Snowplanet SL'!C:J,8,FALSE)," ")</f>
        <v xml:space="preserve"> </v>
      </c>
      <c r="AH114" s="25">
        <v>990</v>
      </c>
      <c r="AI114" s="25">
        <v>990</v>
      </c>
      <c r="AJ114" t="str">
        <f>IFERROR((SMALL(T114:AF114,1)+SMALL(T114:AF114,2))/2," ")</f>
        <v xml:space="preserve"> </v>
      </c>
      <c r="AK114" t="str">
        <f>IFERROR(SMALL(T114:AF114,1)+(SMALL(T114:AF114,1)*0.2)," ")</f>
        <v xml:space="preserve"> </v>
      </c>
      <c r="AM114" s="25">
        <f>MIN(AI114,AJ114,AK114)</f>
        <v>990</v>
      </c>
      <c r="AP114" s="21" t="str">
        <f>IFERROR(VLOOKUP(A114,'11.08.18.1 Whaka GS'!A:I,9,FALSE)," ")</f>
        <v xml:space="preserve"> </v>
      </c>
      <c r="AQ114" s="21" t="str">
        <f>IFERROR(VLOOKUP(A114,'11.08.18.2 Whaka GS'!A:G,7,FALSE)," ")</f>
        <v xml:space="preserve"> </v>
      </c>
      <c r="AR114" s="21" t="str">
        <f>IFERROR(VLOOKUP(A114,'18.08.18 .1 Coronet GS'!C:K,9,FALSE)," ")</f>
        <v xml:space="preserve"> </v>
      </c>
      <c r="AS114" s="21" t="str">
        <f>IFERROR(VLOOKUP(A114,'18.08.18 .2 Coronet GS'!C:K,9,FALSE)," ")</f>
        <v xml:space="preserve"> </v>
      </c>
      <c r="AT114" s="21" t="str">
        <f>IFERROR(VLOOKUP(A114,'19.08.18 .1 Coronet GS'!C:K,9,FALSE)," ")</f>
        <v xml:space="preserve"> </v>
      </c>
      <c r="AU114" s="21" t="str">
        <f>IFERROR(VLOOKUP(A114,'19.08.18 .2 Coronet GS'!C:K,9,FALSE)," ")</f>
        <v xml:space="preserve"> </v>
      </c>
      <c r="AV114" s="21" t="str">
        <f>IFERROR(VLOOKUP(A114,'15.09.18.1 Mt Hutt GS '!A:B,2,FALSE)," ")</f>
        <v xml:space="preserve"> </v>
      </c>
      <c r="AW114" s="21" t="str">
        <f>IFERROR(VLOOKUP(A114,'180922.1 WH GS'!C:K,9,FALSE)," ")</f>
        <v xml:space="preserve"> </v>
      </c>
      <c r="AX114" s="21" t="str">
        <f>IFERROR(VLOOKUP(A114,'180922.2 WH GS 2'!C:K,9,FALSE)," ")</f>
        <v xml:space="preserve"> </v>
      </c>
      <c r="AY114" s="21" t="str">
        <f>IFERROR(VLOOKUP(A114,'180928.1 CA GS'!A:L,12,FALSE)," " )</f>
        <v xml:space="preserve"> </v>
      </c>
      <c r="AZ114" s="21" t="str">
        <f>IFERROR(VLOOKUP(A114,'180928.2 CA GS'!C:I,7,FALSE)," ")</f>
        <v xml:space="preserve"> </v>
      </c>
      <c r="BA114" s="21" t="str">
        <f>IFERROR(VLOOKUP(A114,'180928.3 CA GS'!C:I,7,FALSE)," ")</f>
        <v xml:space="preserve"> </v>
      </c>
      <c r="BC114" s="25">
        <v>990</v>
      </c>
      <c r="BD114" s="25">
        <v>990</v>
      </c>
      <c r="BE114" t="str">
        <f>IFERROR((SMALL(AP114:BA114,1)+SMALL(AP114:BA114,2))/2," ")</f>
        <v xml:space="preserve"> </v>
      </c>
      <c r="BF114" t="str">
        <f>IFERROR(SMALL(AP114:BA114,1)+(SMALL(AP114:BA114,1)*0.2)," ")</f>
        <v xml:space="preserve"> </v>
      </c>
      <c r="BH114" s="25">
        <f>MIN(BD114,BE114,BF114)</f>
        <v>990</v>
      </c>
      <c r="BK114" s="21" t="str">
        <f>IFERROR(VLOOKUP(A114,'14.09.18 Mt Hutt SG'!A:C,2,FALSE)," ")</f>
        <v xml:space="preserve"> </v>
      </c>
      <c r="BL114" s="21" t="str">
        <f>IFERROR(VLOOKUP(A114,'14.09.18.2 Mt Hutt SG'!A:B,2,FALSE)," ")</f>
        <v xml:space="preserve"> </v>
      </c>
      <c r="BN114" s="25">
        <v>990</v>
      </c>
      <c r="BO114" s="25">
        <v>990</v>
      </c>
      <c r="BP114" t="str">
        <f>IFERROR((SMALL(BK114:BL114,1)+SMALL(BK114:BL114,2))/2," ")</f>
        <v xml:space="preserve"> </v>
      </c>
      <c r="BQ114" t="str">
        <f>IFERROR(SMALL(BK114:BL114,1)+(SMALL(BK114:BL114,1)*0.2)," ")</f>
        <v xml:space="preserve"> </v>
      </c>
      <c r="BS114" s="25">
        <f>MIN(BO114,BP114,BQ114)</f>
        <v>990</v>
      </c>
    </row>
    <row r="115" spans="1:71" x14ac:dyDescent="0.25">
      <c r="A115">
        <v>201307933</v>
      </c>
      <c r="B115" t="s">
        <v>125</v>
      </c>
      <c r="C115" t="s">
        <v>267</v>
      </c>
      <c r="D115" t="s">
        <v>58</v>
      </c>
      <c r="E115" t="s">
        <v>57</v>
      </c>
      <c r="F115">
        <v>2003</v>
      </c>
      <c r="G115" t="str">
        <f>VLOOKUP(F115,'18 Age Cats'!A:B,2,FALSE)</f>
        <v>U16</v>
      </c>
      <c r="H115" t="s">
        <v>539</v>
      </c>
      <c r="I115" t="s">
        <v>614</v>
      </c>
      <c r="J115" s="36">
        <f>AM115</f>
        <v>144.565</v>
      </c>
      <c r="K115">
        <v>21</v>
      </c>
      <c r="L115" t="str">
        <f>IF(J115=AI115,"*"," ")</f>
        <v xml:space="preserve"> </v>
      </c>
      <c r="M115" s="36">
        <f>BH115</f>
        <v>110.23</v>
      </c>
      <c r="N115">
        <v>13</v>
      </c>
      <c r="O115" t="str">
        <f>IF(M115=BD115,"*"," ")</f>
        <v xml:space="preserve"> </v>
      </c>
      <c r="P115" s="36">
        <f>BS115</f>
        <v>130.78800000000001</v>
      </c>
      <c r="Q115">
        <v>5</v>
      </c>
      <c r="R115" t="str">
        <f>IF(P115=BO115,"*"," ")</f>
        <v xml:space="preserve"> </v>
      </c>
      <c r="T115" s="21" t="str">
        <f>IFERROR(VLOOKUP(A115,'15.07.18.1 Mt Hutt SL'!C:I,7,FALSE)," ")</f>
        <v xml:space="preserve"> </v>
      </c>
      <c r="U115" s="21" t="str">
        <f>IFERROR(VLOOKUP(A115,'15.07.18.2 Mt Hutt SL'!C:I,7,FALSE)," ")</f>
        <v xml:space="preserve"> </v>
      </c>
      <c r="V115" s="21" t="str">
        <f>IFERROR(VLOOKUP(A115,'12.08.18.1 Whaka SL'!A:G,7,FALSE)," ")</f>
        <v xml:space="preserve"> </v>
      </c>
      <c r="W115" s="21" t="str">
        <f>IFERROR(VLOOKUP(A115,'12.08.18.2 Whaka SL'!A:G,7,FALSE)," ")</f>
        <v xml:space="preserve"> </v>
      </c>
      <c r="X115" s="24"/>
      <c r="Y115" s="21">
        <f>IFERROR(VLOOKUP(A115,'20.08.18.2 Coronet SL'!C:K,9,FALSE)," ")</f>
        <v>176.39</v>
      </c>
      <c r="Z115" s="21" t="str">
        <f>IFERROR(VLOOKUP(A115,'16.09.18.1 Mt Hutt SL'!A:B,2,FALSE)," ")</f>
        <v xml:space="preserve"> </v>
      </c>
      <c r="AA115" s="21" t="str">
        <f>IFERROR(VLOOKUP(A115,'16.09.18 .2 Mt Hutt SL'!A:B,2,FALSE)," ")</f>
        <v xml:space="preserve"> </v>
      </c>
      <c r="AB115" s="21">
        <f>IFERROR(VLOOKUP(A115,'180923.1 WH SL'!C:K,9,FALSE)," ")</f>
        <v>147.83000000000001</v>
      </c>
      <c r="AC115" s="21">
        <f>IFERROR(VLOOKUP(A115,'180927.1 CA SL '!A:L,12,FALSE)," ")</f>
        <v>141.30000000000001</v>
      </c>
      <c r="AD115" s="21" t="str">
        <f>IFERROR(VLOOKUP(A115,'180927.2 CA SL'!A:L,12,FALSE)," ")</f>
        <v xml:space="preserve"> </v>
      </c>
      <c r="AE115" s="21" t="str">
        <f>IFERROR(VLOOKUP(A115,'21.10.18.2   Snowplanet SL'!C:J,8,FALSE)," ")</f>
        <v xml:space="preserve"> </v>
      </c>
      <c r="AF115" t="str">
        <f>IFERROR(VLOOKUP(A115,'21.10.18.4 Snowplanet SL'!C:J,8,FALSE)," ")</f>
        <v xml:space="preserve"> </v>
      </c>
      <c r="AH115" s="25">
        <f>IFERROR(VLOOKUP(A115,'18.0 Base List'!A:G,5,FALSE),"990.00")</f>
        <v>161.48000000000002</v>
      </c>
      <c r="AI115" s="25">
        <f>AH115+(AH115*0.5)</f>
        <v>242.22000000000003</v>
      </c>
      <c r="AJ115">
        <f>IFERROR((SMALL(T115:AF115,1)+SMALL(T115:AF115,2))/2," ")</f>
        <v>144.565</v>
      </c>
      <c r="AK115">
        <f>IFERROR(SMALL(T115:AF115,1)+(SMALL(T115:AF115,1)*0.2)," ")</f>
        <v>169.56</v>
      </c>
      <c r="AM115" s="25">
        <f>MIN(AI115,AJ115,AK115)</f>
        <v>144.565</v>
      </c>
      <c r="AP115" s="21" t="str">
        <f>IFERROR(VLOOKUP(A115,'11.08.18.1 Whaka GS'!A:I,9,FALSE)," ")</f>
        <v xml:space="preserve"> </v>
      </c>
      <c r="AQ115" s="21" t="str">
        <f>IFERROR(VLOOKUP(A115,'11.08.18.2 Whaka GS'!A:G,7,FALSE)," ")</f>
        <v xml:space="preserve"> </v>
      </c>
      <c r="AR115" s="21">
        <f>IFERROR(VLOOKUP(A115,'18.08.18 .1 Coronet GS'!C:K,9,FALSE)," ")</f>
        <v>129.5</v>
      </c>
      <c r="AS115" s="21">
        <f>IFERROR(VLOOKUP(A115,'18.08.18 .2 Coronet GS'!C:K,9,FALSE)," ")</f>
        <v>137.52000000000001</v>
      </c>
      <c r="AT115" s="21">
        <f>IFERROR(VLOOKUP(A115,'19.08.18 .1 Coronet GS'!C:K,9,FALSE)," ")</f>
        <v>151.63999999999999</v>
      </c>
      <c r="AU115" s="21">
        <f>IFERROR(VLOOKUP(A115,'19.08.18 .2 Coronet GS'!C:K,9,FALSE)," ")</f>
        <v>156.91</v>
      </c>
      <c r="AV115" s="21">
        <f>IFERROR(VLOOKUP(A115,'15.09.18.1 Mt Hutt GS '!A:B,2,FALSE)," ")</f>
        <v>125.82</v>
      </c>
      <c r="AW115" s="21">
        <f>IFERROR(VLOOKUP(A115,'180922.1 WH GS'!C:K,9,FALSE)," ")</f>
        <v>181.42</v>
      </c>
      <c r="AX115" s="21">
        <f>IFERROR(VLOOKUP(A115,'180922.2 WH GS 2'!C:K,9,FALSE)," ")</f>
        <v>155.52000000000001</v>
      </c>
      <c r="AY115" s="21">
        <f>IFERROR(VLOOKUP(A115,'180928.1 CA GS'!A:L,12,FALSE)," " )</f>
        <v>124.46</v>
      </c>
      <c r="AZ115" s="21">
        <f>IFERROR(VLOOKUP(A115,'180928.2 CA GS'!C:I,7,FALSE)," ")</f>
        <v>110.78</v>
      </c>
      <c r="BA115" s="21">
        <f>IFERROR(VLOOKUP(A115,'180928.3 CA GS'!C:I,7,FALSE)," ")</f>
        <v>109.68</v>
      </c>
      <c r="BC115" s="25">
        <f>IFERROR(VLOOKUP(A115,'18.0 Base List'!A:F,6,FALSE),"990.00")</f>
        <v>109.55499999999998</v>
      </c>
      <c r="BD115" s="25">
        <f>BC115+(BC115*0.5)</f>
        <v>164.33249999999998</v>
      </c>
      <c r="BE115">
        <f>IFERROR((SMALL(AP115:BA115,1)+SMALL(AP115:BA115,2))/2," ")</f>
        <v>110.23</v>
      </c>
      <c r="BF115">
        <f>IFERROR(SMALL(AP115:BA115,1)+(SMALL(AP115:BA115,1)*0.2)," ")</f>
        <v>131.61600000000001</v>
      </c>
      <c r="BH115" s="25">
        <f>MIN(BD115,BE115,BF115)</f>
        <v>110.23</v>
      </c>
      <c r="BK115" s="21">
        <f>IFERROR(VLOOKUP(A115,'14.09.18 Mt Hutt SG'!A:C,2,FALSE)," ")</f>
        <v>108.99</v>
      </c>
      <c r="BL115" s="21" t="str">
        <f>IFERROR(VLOOKUP(A115,'14.09.18.2 Mt Hutt SG'!A:B,2,FALSE)," ")</f>
        <v xml:space="preserve"> </v>
      </c>
      <c r="BN115" s="25">
        <f>IFERROR(VLOOKUP(A115,'18.0 Base List'!A:G,7,FALSE),990)</f>
        <v>114.53500000000001</v>
      </c>
      <c r="BO115" s="25">
        <f>BN115+(BN115*0.5)</f>
        <v>171.80250000000001</v>
      </c>
      <c r="BP115" t="str">
        <f>IFERROR((SMALL(BK115:BL115,1)+SMALL(BK115:BL115,2))/2," ")</f>
        <v xml:space="preserve"> </v>
      </c>
      <c r="BQ115">
        <f>IFERROR(SMALL(BK115:BL115,1)+(SMALL(BK115:BL115,1)*0.2)," ")</f>
        <v>130.78800000000001</v>
      </c>
      <c r="BS115" s="25">
        <f>MIN(BO115,BP115,BQ115)</f>
        <v>130.78800000000001</v>
      </c>
    </row>
    <row r="116" spans="1:71" x14ac:dyDescent="0.25">
      <c r="A116">
        <v>201307654</v>
      </c>
      <c r="B116" t="s">
        <v>547</v>
      </c>
      <c r="C116" t="s">
        <v>548</v>
      </c>
      <c r="D116" t="s">
        <v>58</v>
      </c>
      <c r="E116" t="s">
        <v>52</v>
      </c>
      <c r="F116">
        <v>2001</v>
      </c>
      <c r="G116" t="str">
        <f>VLOOKUP(F116,'18 Age Cats'!A:B,2,FALSE)</f>
        <v>U19</v>
      </c>
      <c r="H116" t="s">
        <v>514</v>
      </c>
      <c r="I116" t="s">
        <v>601</v>
      </c>
      <c r="J116" s="36">
        <f>AM116</f>
        <v>990</v>
      </c>
      <c r="L116" t="str">
        <f>IF(J116=AI116,"*"," ")</f>
        <v>*</v>
      </c>
      <c r="M116" s="36">
        <f>BH116</f>
        <v>990</v>
      </c>
      <c r="O116" t="str">
        <f>IF(M116=BD116,"*"," ")</f>
        <v>*</v>
      </c>
      <c r="P116" s="36">
        <f>BS116</f>
        <v>990</v>
      </c>
      <c r="R116" t="str">
        <f>IF(P116=BO116,"*"," ")</f>
        <v>*</v>
      </c>
      <c r="T116" s="21" t="str">
        <f>IFERROR(VLOOKUP(A116,'15.07.18.1 Mt Hutt SL'!C:I,7,FALSE)," ")</f>
        <v xml:space="preserve"> </v>
      </c>
      <c r="U116" s="21" t="str">
        <f>IFERROR(VLOOKUP(A116,'15.07.18.2 Mt Hutt SL'!C:I,7,FALSE)," ")</f>
        <v xml:space="preserve"> </v>
      </c>
      <c r="V116" s="21" t="str">
        <f>IFERROR(VLOOKUP(A116,'12.08.18.1 Whaka SL'!A:G,7,FALSE)," ")</f>
        <v xml:space="preserve"> </v>
      </c>
      <c r="W116" s="21" t="str">
        <f>IFERROR(VLOOKUP(A116,'12.08.18.2 Whaka SL'!A:G,7,FALSE)," ")</f>
        <v xml:space="preserve"> </v>
      </c>
      <c r="X116" s="24" t="str">
        <f>IFERROR(VLOOKUP(A116,'20.08.18.1 Coronet SL'!C:K,9,FALSE)," ")</f>
        <v xml:space="preserve"> </v>
      </c>
      <c r="Y116" s="21" t="str">
        <f>IFERROR(VLOOKUP(A116,'20.08.18.2 Coronet SL'!C:K,9,FALSE)," ")</f>
        <v xml:space="preserve"> </v>
      </c>
      <c r="Z116" s="21" t="str">
        <f>IFERROR(VLOOKUP(A116,'16.09.18.1 Mt Hutt SL'!A:B,2,FALSE)," ")</f>
        <v xml:space="preserve"> </v>
      </c>
      <c r="AA116" s="21" t="str">
        <f>IFERROR(VLOOKUP(A116,'16.09.18 .2 Mt Hutt SL'!A:B,2,FALSE)," ")</f>
        <v xml:space="preserve"> </v>
      </c>
      <c r="AB116" s="21" t="str">
        <f>IFERROR(VLOOKUP(A116,'180923.1 WH SL'!C:K,9,FALSE)," ")</f>
        <v xml:space="preserve"> </v>
      </c>
      <c r="AC116" s="21" t="str">
        <f>IFERROR(VLOOKUP(A116,'180927.1 CA SL '!A:L,12,FALSE)," ")</f>
        <v xml:space="preserve"> </v>
      </c>
      <c r="AD116" s="21" t="str">
        <f>IFERROR(VLOOKUP(A116,'180927.2 CA SL'!A:L,12,FALSE)," ")</f>
        <v xml:space="preserve"> </v>
      </c>
      <c r="AE116" s="21" t="str">
        <f>IFERROR(VLOOKUP(A116,'21.10.18.2   Snowplanet SL'!C:J,8,FALSE)," ")</f>
        <v xml:space="preserve"> </v>
      </c>
      <c r="AF116" t="str">
        <f>IFERROR(VLOOKUP(A116,'21.10.18.4 Snowplanet SL'!C:J,8,FALSE)," ")</f>
        <v xml:space="preserve"> </v>
      </c>
      <c r="AH116" s="25">
        <v>990</v>
      </c>
      <c r="AI116" s="25">
        <v>990</v>
      </c>
      <c r="AJ116" t="str">
        <f>IFERROR((SMALL(T116:AF116,1)+SMALL(T116:AF116,2))/2," ")</f>
        <v xml:space="preserve"> </v>
      </c>
      <c r="AK116" t="str">
        <f>IFERROR(SMALL(T116:AF116,1)+(SMALL(T116:AF116,1)*0.2)," ")</f>
        <v xml:space="preserve"> </v>
      </c>
      <c r="AM116" s="25">
        <f>MIN(AI116,AJ116,AK116)</f>
        <v>990</v>
      </c>
      <c r="AP116" s="21" t="str">
        <f>IFERROR(VLOOKUP(A116,'11.08.18.1 Whaka GS'!A:I,9,FALSE)," ")</f>
        <v xml:space="preserve"> </v>
      </c>
      <c r="AQ116" s="21" t="str">
        <f>IFERROR(VLOOKUP(A116,'11.08.18.2 Whaka GS'!A:G,7,FALSE)," ")</f>
        <v xml:space="preserve"> </v>
      </c>
      <c r="AR116" s="21" t="str">
        <f>IFERROR(VLOOKUP(A116,'18.08.18 .1 Coronet GS'!C:K,9,FALSE)," ")</f>
        <v xml:space="preserve"> </v>
      </c>
      <c r="AS116" s="21" t="str">
        <f>IFERROR(VLOOKUP(A116,'18.08.18 .2 Coronet GS'!C:K,9,FALSE)," ")</f>
        <v xml:space="preserve"> </v>
      </c>
      <c r="AT116" s="21" t="str">
        <f>IFERROR(VLOOKUP(A116,'19.08.18 .1 Coronet GS'!C:K,9,FALSE)," ")</f>
        <v xml:space="preserve"> </v>
      </c>
      <c r="AU116" s="21" t="str">
        <f>IFERROR(VLOOKUP(A116,'19.08.18 .2 Coronet GS'!C:K,9,FALSE)," ")</f>
        <v xml:space="preserve"> </v>
      </c>
      <c r="AV116" s="21" t="str">
        <f>IFERROR(VLOOKUP(A116,'15.09.18.1 Mt Hutt GS '!A:B,2,FALSE)," ")</f>
        <v xml:space="preserve"> </v>
      </c>
      <c r="AW116" s="21" t="str">
        <f>IFERROR(VLOOKUP(A116,'180922.1 WH GS'!C:K,9,FALSE)," ")</f>
        <v xml:space="preserve"> </v>
      </c>
      <c r="AX116" s="21" t="str">
        <f>IFERROR(VLOOKUP(A116,'180922.2 WH GS 2'!C:K,9,FALSE)," ")</f>
        <v xml:space="preserve"> </v>
      </c>
      <c r="AY116" s="21" t="str">
        <f>IFERROR(VLOOKUP(A116,'180928.1 CA GS'!A:L,12,FALSE)," " )</f>
        <v xml:space="preserve"> </v>
      </c>
      <c r="AZ116" s="21" t="str">
        <f>IFERROR(VLOOKUP(A116,'180928.2 CA GS'!C:I,7,FALSE)," ")</f>
        <v xml:space="preserve"> </v>
      </c>
      <c r="BA116" s="21" t="str">
        <f>IFERROR(VLOOKUP(A116,'180928.3 CA GS'!C:I,7,FALSE)," ")</f>
        <v xml:space="preserve"> </v>
      </c>
      <c r="BC116" s="25">
        <v>990</v>
      </c>
      <c r="BD116" s="25">
        <v>990</v>
      </c>
      <c r="BE116" t="str">
        <f>IFERROR((SMALL(AP116:BA116,1)+SMALL(AP116:BA116,2))/2," ")</f>
        <v xml:space="preserve"> </v>
      </c>
      <c r="BF116" t="str">
        <f>IFERROR(SMALL(AP116:BA116,1)+(SMALL(AP116:BA116,1)*0.2)," ")</f>
        <v xml:space="preserve"> </v>
      </c>
      <c r="BH116" s="25">
        <f>MIN(BD116,BE116,BF116)</f>
        <v>990</v>
      </c>
      <c r="BK116" s="21" t="str">
        <f>IFERROR(VLOOKUP(A116,'14.09.18 Mt Hutt SG'!A:C,2,FALSE)," ")</f>
        <v xml:space="preserve"> </v>
      </c>
      <c r="BL116" s="21" t="str">
        <f>IFERROR(VLOOKUP(A116,'14.09.18.2 Mt Hutt SG'!A:B,2,FALSE)," ")</f>
        <v xml:space="preserve"> </v>
      </c>
      <c r="BN116" s="25">
        <v>990</v>
      </c>
      <c r="BO116" s="25">
        <v>990</v>
      </c>
      <c r="BP116" t="str">
        <f>IFERROR((SMALL(BK116:BL116,1)+SMALL(BK116:BL116,2))/2," ")</f>
        <v xml:space="preserve"> </v>
      </c>
      <c r="BQ116" t="str">
        <f>IFERROR(SMALL(BK116:BL116,1)+(SMALL(BK116:BL116,1)*0.2)," ")</f>
        <v xml:space="preserve"> </v>
      </c>
      <c r="BS116" s="25">
        <f>MIN(BO116,BP116,BQ116)</f>
        <v>990</v>
      </c>
    </row>
    <row r="117" spans="1:71" x14ac:dyDescent="0.25">
      <c r="A117">
        <v>2018080514</v>
      </c>
      <c r="B117" t="s">
        <v>768</v>
      </c>
      <c r="C117" t="s">
        <v>170</v>
      </c>
      <c r="D117" t="s">
        <v>94</v>
      </c>
      <c r="E117" t="s">
        <v>52</v>
      </c>
      <c r="F117">
        <v>2003</v>
      </c>
      <c r="G117" t="str">
        <f>VLOOKUP(F117,'18 Age Cats'!A:B,2,FALSE)</f>
        <v>U16</v>
      </c>
      <c r="J117" s="36">
        <f>AM117</f>
        <v>132.935</v>
      </c>
      <c r="K117">
        <v>22</v>
      </c>
      <c r="L117" t="str">
        <f>IF(J117=AI117,"*"," ")</f>
        <v xml:space="preserve"> </v>
      </c>
      <c r="M117" s="36">
        <f>BH117</f>
        <v>74.09</v>
      </c>
      <c r="N117">
        <v>7</v>
      </c>
      <c r="O117" t="str">
        <f>IF(M117=BD117,"*"," ")</f>
        <v xml:space="preserve"> </v>
      </c>
      <c r="P117" s="36">
        <f>BS117</f>
        <v>990</v>
      </c>
      <c r="R117" t="str">
        <f>IF(P117=BO117,"*"," ")</f>
        <v>*</v>
      </c>
      <c r="V117" s="21" t="str">
        <f>IFERROR(VLOOKUP(A117,'12.08.18.1 Whaka SL'!A:G,7,FALSE)," ")</f>
        <v xml:space="preserve"> </v>
      </c>
      <c r="W117" s="21" t="str">
        <f>IFERROR(VLOOKUP(A117,'12.08.18.2 Whaka SL'!A:G,7,FALSE)," ")</f>
        <v xml:space="preserve"> </v>
      </c>
      <c r="X117" s="24">
        <f>IFERROR(VLOOKUP(A117,'20.08.18.1 Coronet SL'!C:K,9,FALSE)," ")</f>
        <v>122.23</v>
      </c>
      <c r="Y117" s="21">
        <f>IFERROR(VLOOKUP(A117,'20.08.18.2 Coronet SL'!C:K,9,FALSE)," ")</f>
        <v>143.63999999999999</v>
      </c>
      <c r="Z117" s="21" t="str">
        <f>IFERROR(VLOOKUP(A117,'16.09.18.1 Mt Hutt SL'!A:B,2,FALSE)," ")</f>
        <v xml:space="preserve"> </v>
      </c>
      <c r="AA117" s="21" t="str">
        <f>IFERROR(VLOOKUP(A117,'16.09.18 .2 Mt Hutt SL'!A:B,2,FALSE)," ")</f>
        <v xml:space="preserve"> </v>
      </c>
      <c r="AB117" s="21" t="str">
        <f>IFERROR(VLOOKUP(A117,'180923.1 WH SL'!C:K,9,FALSE)," ")</f>
        <v xml:space="preserve"> </v>
      </c>
      <c r="AC117" s="21" t="str">
        <f>IFERROR(VLOOKUP(A117,'180927.1 CA SL '!A:L,12,FALSE)," ")</f>
        <v xml:space="preserve"> </v>
      </c>
      <c r="AD117" s="21" t="str">
        <f>IFERROR(VLOOKUP(A117,'180927.2 CA SL'!A:L,12,FALSE)," ")</f>
        <v xml:space="preserve"> </v>
      </c>
      <c r="AE117" s="21" t="str">
        <f>IFERROR(VLOOKUP(A117,'21.10.18.2   Snowplanet SL'!C:J,8,FALSE)," ")</f>
        <v xml:space="preserve"> </v>
      </c>
      <c r="AF117" t="str">
        <f>IFERROR(VLOOKUP(A117,'21.10.18.4 Snowplanet SL'!C:J,8,FALSE)," ")</f>
        <v xml:space="preserve"> </v>
      </c>
      <c r="AH117" s="25">
        <v>990</v>
      </c>
      <c r="AI117" s="25">
        <v>990</v>
      </c>
      <c r="AJ117">
        <f>IFERROR((SMALL(T117:AF117,1)+SMALL(T117:AF117,2))/2," ")</f>
        <v>132.935</v>
      </c>
      <c r="AK117">
        <f>IFERROR(SMALL(T117:AF117,1)+(SMALL(T117:AF117,1)*0.2)," ")</f>
        <v>146.67600000000002</v>
      </c>
      <c r="AM117" s="25">
        <f>MIN(AI117,AJ117,AK117)</f>
        <v>132.935</v>
      </c>
      <c r="AP117" s="21" t="str">
        <f>IFERROR(VLOOKUP(A117,'11.08.18.1 Whaka GS'!A:I,9,FALSE)," ")</f>
        <v xml:space="preserve"> </v>
      </c>
      <c r="AQ117" s="21" t="str">
        <f>IFERROR(VLOOKUP(A117,'11.08.18.2 Whaka GS'!A:G,7,FALSE)," ")</f>
        <v xml:space="preserve"> </v>
      </c>
      <c r="AR117" s="21">
        <f>IFERROR(VLOOKUP(A117,'18.08.18 .1 Coronet GS'!C:K,9,FALSE)," ")</f>
        <v>62.69</v>
      </c>
      <c r="AS117" s="21">
        <f>IFERROR(VLOOKUP(A117,'18.08.18 .2 Coronet GS'!C:K,9,FALSE)," ")</f>
        <v>85.49</v>
      </c>
      <c r="AT117" s="21">
        <f>IFERROR(VLOOKUP(A117,'19.08.18 .1 Coronet GS'!C:K,9,FALSE)," ")</f>
        <v>118.26</v>
      </c>
      <c r="AU117" s="21">
        <f>IFERROR(VLOOKUP(A117,'19.08.18 .2 Coronet GS'!C:K,9,FALSE)," ")</f>
        <v>101.42</v>
      </c>
      <c r="AV117" s="21" t="str">
        <f>IFERROR(VLOOKUP(A117,'15.09.18.1 Mt Hutt GS '!A:B,2,FALSE)," ")</f>
        <v xml:space="preserve"> </v>
      </c>
      <c r="AW117" s="21" t="str">
        <f>IFERROR(VLOOKUP(A117,'180922.1 WH GS'!C:K,9,FALSE)," ")</f>
        <v xml:space="preserve"> </v>
      </c>
      <c r="AX117" s="21" t="str">
        <f>IFERROR(VLOOKUP(A117,'180922.2 WH GS 2'!C:K,9,FALSE)," ")</f>
        <v xml:space="preserve"> </v>
      </c>
      <c r="AY117" s="21" t="str">
        <f>IFERROR(VLOOKUP(A117,'180928.1 CA GS'!A:L,12,FALSE)," " )</f>
        <v xml:space="preserve"> </v>
      </c>
      <c r="AZ117" s="21" t="str">
        <f>IFERROR(VLOOKUP(A117,'180928.2 CA GS'!C:I,7,FALSE)," ")</f>
        <v xml:space="preserve"> </v>
      </c>
      <c r="BA117" s="21" t="str">
        <f>IFERROR(VLOOKUP(A117,'180928.3 CA GS'!C:I,7,FALSE)," ")</f>
        <v xml:space="preserve"> </v>
      </c>
      <c r="BC117" s="25">
        <v>990</v>
      </c>
      <c r="BD117" s="25">
        <v>990</v>
      </c>
      <c r="BE117">
        <f>IFERROR((SMALL(AP117:BA117,1)+SMALL(AP117:BA117,2))/2," ")</f>
        <v>74.09</v>
      </c>
      <c r="BF117">
        <f>IFERROR(SMALL(AP117:BA117,1)+(SMALL(AP117:BA117,1)*0.2)," ")</f>
        <v>75.227999999999994</v>
      </c>
      <c r="BH117" s="25">
        <f>MIN(BD117,BE117,BF117)</f>
        <v>74.09</v>
      </c>
      <c r="BK117" s="21" t="str">
        <f>IFERROR(VLOOKUP(A117,'14.09.18 Mt Hutt SG'!A:C,2,FALSE)," ")</f>
        <v xml:space="preserve"> </v>
      </c>
      <c r="BL117" s="21" t="str">
        <f>IFERROR(VLOOKUP(A117,'14.09.18.2 Mt Hutt SG'!A:B,2,FALSE)," ")</f>
        <v xml:space="preserve"> </v>
      </c>
      <c r="BN117" s="25">
        <v>990</v>
      </c>
      <c r="BO117" s="25">
        <v>990</v>
      </c>
      <c r="BP117" t="str">
        <f>IFERROR((SMALL(BK117:BL117,1)+SMALL(BK117:BL117,2))/2," ")</f>
        <v xml:space="preserve"> </v>
      </c>
      <c r="BQ117" t="str">
        <f>IFERROR(SMALL(BK117:BL117,1)+(SMALL(BK117:BL117,1)*0.2)," ")</f>
        <v xml:space="preserve"> </v>
      </c>
      <c r="BS117" s="25">
        <f>MIN(BO117,BP117,BQ117)</f>
        <v>990</v>
      </c>
    </row>
    <row r="118" spans="1:71" x14ac:dyDescent="0.25">
      <c r="A118">
        <v>2017080013</v>
      </c>
      <c r="B118" t="s">
        <v>169</v>
      </c>
      <c r="C118" t="s">
        <v>170</v>
      </c>
      <c r="D118" t="s">
        <v>94</v>
      </c>
      <c r="E118" t="s">
        <v>57</v>
      </c>
      <c r="F118">
        <v>2005</v>
      </c>
      <c r="G118" t="str">
        <f>VLOOKUP(F118,'18 Age Cats'!A:B,2,FALSE)</f>
        <v>U14</v>
      </c>
      <c r="I118" t="s">
        <v>631</v>
      </c>
      <c r="J118" s="36">
        <f>AM118</f>
        <v>990</v>
      </c>
      <c r="L118" t="str">
        <f>IF(J118=AI118,"*"," ")</f>
        <v>*</v>
      </c>
      <c r="M118" s="36">
        <f>BH118</f>
        <v>990</v>
      </c>
      <c r="O118" t="str">
        <f>IF(M118=BD118,"*"," ")</f>
        <v>*</v>
      </c>
      <c r="P118" s="36">
        <f>BS118</f>
        <v>990</v>
      </c>
      <c r="R118" t="str">
        <f>IF(P118=BO118,"*"," ")</f>
        <v>*</v>
      </c>
      <c r="T118" s="21" t="str">
        <f>IFERROR(VLOOKUP(A118,'15.07.18.1 Mt Hutt SL'!C:I,7,FALSE)," ")</f>
        <v xml:space="preserve"> </v>
      </c>
      <c r="U118" s="21" t="str">
        <f>IFERROR(VLOOKUP(A118,'15.07.18.2 Mt Hutt SL'!C:I,7,FALSE)," ")</f>
        <v xml:space="preserve"> </v>
      </c>
      <c r="V118" s="21" t="str">
        <f>IFERROR(VLOOKUP(A118,'12.08.18.1 Whaka SL'!A:G,7,FALSE)," ")</f>
        <v xml:space="preserve"> </v>
      </c>
      <c r="W118" s="21" t="str">
        <f>IFERROR(VLOOKUP(A118,'12.08.18.2 Whaka SL'!A:G,7,FALSE)," ")</f>
        <v xml:space="preserve"> </v>
      </c>
      <c r="X118" s="24" t="str">
        <f>IFERROR(VLOOKUP(A118,'20.08.18.1 Coronet SL'!C:K,9,FALSE)," ")</f>
        <v xml:space="preserve"> </v>
      </c>
      <c r="Y118" s="21" t="str">
        <f>IFERROR(VLOOKUP(A118,'20.08.18.2 Coronet SL'!C:K,9,FALSE)," ")</f>
        <v xml:space="preserve"> </v>
      </c>
      <c r="Z118" s="21" t="str">
        <f>IFERROR(VLOOKUP(A118,'16.09.18.1 Mt Hutt SL'!A:B,2,FALSE)," ")</f>
        <v xml:space="preserve"> </v>
      </c>
      <c r="AA118" s="21" t="str">
        <f>IFERROR(VLOOKUP(A118,'16.09.18 .2 Mt Hutt SL'!A:B,2,FALSE)," ")</f>
        <v xml:space="preserve"> </v>
      </c>
      <c r="AB118" s="21" t="str">
        <f>IFERROR(VLOOKUP(A118,'180923.1 WH SL'!C:K,9,FALSE)," ")</f>
        <v xml:space="preserve"> </v>
      </c>
      <c r="AC118" s="21" t="str">
        <f>IFERROR(VLOOKUP(A118,'180927.1 CA SL '!A:L,12,FALSE)," ")</f>
        <v xml:space="preserve"> </v>
      </c>
      <c r="AD118" s="21" t="str">
        <f>IFERROR(VLOOKUP(A118,'180927.2 CA SL'!A:L,12,FALSE)," ")</f>
        <v xml:space="preserve"> </v>
      </c>
      <c r="AE118" s="21" t="str">
        <f>IFERROR(VLOOKUP(A118,'21.10.18.2   Snowplanet SL'!C:J,8,FALSE)," ")</f>
        <v xml:space="preserve"> </v>
      </c>
      <c r="AF118" t="str">
        <f>IFERROR(VLOOKUP(A118,'21.10.18.4 Snowplanet SL'!C:J,8,FALSE)," ")</f>
        <v xml:space="preserve"> </v>
      </c>
      <c r="AH118" s="25">
        <f>IFERROR(VLOOKUP(A118,'18.0 Base List'!A:G,5,FALSE),"990.00")</f>
        <v>990</v>
      </c>
      <c r="AI118" s="25">
        <v>990</v>
      </c>
      <c r="AJ118" t="str">
        <f>IFERROR((SMALL(T118:AF118,1)+SMALL(T118:AF118,2))/2," ")</f>
        <v xml:space="preserve"> </v>
      </c>
      <c r="AK118" t="str">
        <f>IFERROR(SMALL(T118:AF118,1)+(SMALL(T118:AF118,1)*0.2)," ")</f>
        <v xml:space="preserve"> </v>
      </c>
      <c r="AM118" s="25">
        <f>MIN(AI118,AJ118,AK118)</f>
        <v>990</v>
      </c>
      <c r="AP118" s="21" t="str">
        <f>IFERROR(VLOOKUP(A118,'11.08.18.1 Whaka GS'!A:I,9,FALSE)," ")</f>
        <v xml:space="preserve"> </v>
      </c>
      <c r="AQ118" s="21" t="str">
        <f>IFERROR(VLOOKUP(A118,'11.08.18.2 Whaka GS'!A:G,7,FALSE)," ")</f>
        <v xml:space="preserve"> </v>
      </c>
      <c r="AR118" s="21" t="str">
        <f>IFERROR(VLOOKUP(A118,'18.08.18 .1 Coronet GS'!C:K,9,FALSE)," ")</f>
        <v xml:space="preserve"> </v>
      </c>
      <c r="AS118" s="21" t="str">
        <f>IFERROR(VLOOKUP(A118,'18.08.18 .2 Coronet GS'!C:K,9,FALSE)," ")</f>
        <v xml:space="preserve"> </v>
      </c>
      <c r="AT118" s="21" t="str">
        <f>IFERROR(VLOOKUP(A118,'19.08.18 .1 Coronet GS'!C:K,9,FALSE)," ")</f>
        <v xml:space="preserve"> </v>
      </c>
      <c r="AU118" s="21" t="str">
        <f>IFERROR(VLOOKUP(A118,'19.08.18 .2 Coronet GS'!C:K,9,FALSE)," ")</f>
        <v xml:space="preserve"> </v>
      </c>
      <c r="AV118" s="21" t="str">
        <f>IFERROR(VLOOKUP(A118,'15.09.18.1 Mt Hutt GS '!A:B,2,FALSE)," ")</f>
        <v xml:space="preserve"> </v>
      </c>
      <c r="AW118" s="21" t="str">
        <f>IFERROR(VLOOKUP(A118,'180922.1 WH GS'!C:K,9,FALSE)," ")</f>
        <v xml:space="preserve"> </v>
      </c>
      <c r="AX118" s="21" t="str">
        <f>IFERROR(VLOOKUP(A118,'180922.2 WH GS 2'!C:K,9,FALSE)," ")</f>
        <v xml:space="preserve"> </v>
      </c>
      <c r="AY118" s="21" t="str">
        <f>IFERROR(VLOOKUP(A118,'180928.1 CA GS'!A:L,12,FALSE)," " )</f>
        <v xml:space="preserve"> </v>
      </c>
      <c r="AZ118" s="21" t="str">
        <f>IFERROR(VLOOKUP(A118,'180928.2 CA GS'!C:I,7,FALSE)," ")</f>
        <v xml:space="preserve"> </v>
      </c>
      <c r="BA118" s="21" t="str">
        <f>IFERROR(VLOOKUP(A118,'180928.3 CA GS'!C:I,7,FALSE)," ")</f>
        <v xml:space="preserve"> </v>
      </c>
      <c r="BC118" s="25">
        <v>990</v>
      </c>
      <c r="BD118" s="25">
        <v>990</v>
      </c>
      <c r="BE118" t="str">
        <f>IFERROR((SMALL(AP118:BA118,1)+SMALL(AP118:BA118,2))/2," ")</f>
        <v xml:space="preserve"> </v>
      </c>
      <c r="BF118" t="str">
        <f>IFERROR(SMALL(AP118:BA118,1)+(SMALL(AP118:BA118,1)*0.2)," ")</f>
        <v xml:space="preserve"> </v>
      </c>
      <c r="BH118" s="25">
        <f>MIN(BD118,BE118,BF118)</f>
        <v>990</v>
      </c>
      <c r="BK118" s="21" t="str">
        <f>IFERROR(VLOOKUP(A118,'14.09.18 Mt Hutt SG'!A:C,2,FALSE)," ")</f>
        <v xml:space="preserve"> </v>
      </c>
      <c r="BL118" s="21" t="str">
        <f>IFERROR(VLOOKUP(A118,'14.09.18.2 Mt Hutt SG'!A:B,2,FALSE)," ")</f>
        <v xml:space="preserve"> </v>
      </c>
      <c r="BN118" s="25">
        <v>990</v>
      </c>
      <c r="BO118" s="25">
        <v>990</v>
      </c>
      <c r="BP118" t="str">
        <f>IFERROR((SMALL(BK118:BL118,1)+SMALL(BK118:BL118,2))/2," ")</f>
        <v xml:space="preserve"> </v>
      </c>
      <c r="BQ118" t="str">
        <f>IFERROR(SMALL(BK118:BL118,1)+(SMALL(BK118:BL118,1)*0.2)," ")</f>
        <v xml:space="preserve"> </v>
      </c>
      <c r="BS118" s="25">
        <f>MIN(BO118,BP118,BQ118)</f>
        <v>990</v>
      </c>
    </row>
    <row r="119" spans="1:71" x14ac:dyDescent="0.25">
      <c r="A119">
        <v>2017080030</v>
      </c>
      <c r="B119" t="s">
        <v>95</v>
      </c>
      <c r="C119" t="s">
        <v>96</v>
      </c>
      <c r="D119" t="s">
        <v>97</v>
      </c>
      <c r="E119" t="s">
        <v>57</v>
      </c>
      <c r="F119">
        <v>2005</v>
      </c>
      <c r="G119" t="str">
        <f>VLOOKUP(F119,'18 Age Cats'!A:B,2,FALSE)</f>
        <v>U14</v>
      </c>
      <c r="J119" s="36">
        <f>AM119</f>
        <v>93.384999999999991</v>
      </c>
      <c r="K119">
        <v>5</v>
      </c>
      <c r="L119" t="str">
        <f>IF(J119=AI119,"*"," ")</f>
        <v xml:space="preserve"> </v>
      </c>
      <c r="M119" s="36">
        <f>BH119</f>
        <v>120.35</v>
      </c>
      <c r="N119">
        <v>18</v>
      </c>
      <c r="O119" t="str">
        <f>IF(M119=BD119,"*"," ")</f>
        <v xml:space="preserve"> </v>
      </c>
      <c r="P119" s="36">
        <f>BS119</f>
        <v>183.81</v>
      </c>
      <c r="Q119">
        <v>12</v>
      </c>
      <c r="R119" t="str">
        <f>IF(P119=BO119,"*"," ")</f>
        <v xml:space="preserve"> </v>
      </c>
      <c r="T119" s="21" t="str">
        <f>IFERROR(VLOOKUP(A119,'15.07.18.1 Mt Hutt SL'!C:I,7,FALSE)," ")</f>
        <v xml:space="preserve"> </v>
      </c>
      <c r="U119" s="21" t="str">
        <f>IFERROR(VLOOKUP(A119,'15.07.18.2 Mt Hutt SL'!C:I,7,FALSE)," ")</f>
        <v xml:space="preserve"> </v>
      </c>
      <c r="V119" s="21" t="str">
        <f>IFERROR(VLOOKUP(A119,'12.08.18.1 Whaka SL'!A:G,7,FALSE)," ")</f>
        <v xml:space="preserve"> </v>
      </c>
      <c r="W119" s="21" t="str">
        <f>IFERROR(VLOOKUP(A119,'12.08.18.2 Whaka SL'!A:G,7,FALSE)," ")</f>
        <v xml:space="preserve"> </v>
      </c>
      <c r="X119" s="24" t="str">
        <f>IFERROR(VLOOKUP(A119,'20.08.18.1 Coronet SL'!C:K,9,FALSE)," ")</f>
        <v xml:space="preserve"> </v>
      </c>
      <c r="Y119" s="21" t="str">
        <f>IFERROR(VLOOKUP(A119,'20.08.18.2 Coronet SL'!C:K,9,FALSE)," ")</f>
        <v xml:space="preserve"> </v>
      </c>
      <c r="Z119" s="21">
        <f>IFERROR(VLOOKUP(A119,'16.09.18.1 Mt Hutt SL'!A:B,2,FALSE)," ")</f>
        <v>96.7</v>
      </c>
      <c r="AA119" s="21">
        <f>IFERROR(VLOOKUP(A119,'16.09.18 .2 Mt Hutt SL'!A:B,2,FALSE)," ")</f>
        <v>114.02</v>
      </c>
      <c r="AB119" s="21" t="str">
        <f>IFERROR(VLOOKUP(A119,'180923.1 WH SL'!C:K,9,FALSE)," ")</f>
        <v xml:space="preserve"> </v>
      </c>
      <c r="AC119" s="21" t="str">
        <f>IFERROR(VLOOKUP(A119,'180927.1 CA SL '!A:L,12,FALSE)," ")</f>
        <v xml:space="preserve"> </v>
      </c>
      <c r="AD119" s="21">
        <f>IFERROR(VLOOKUP(A119,'180927.2 CA SL'!A:L,12,FALSE)," ")</f>
        <v>90.07</v>
      </c>
      <c r="AE119" s="21" t="str">
        <f>IFERROR(VLOOKUP(A119,'21.10.18.2   Snowplanet SL'!C:J,8,FALSE)," ")</f>
        <v xml:space="preserve"> </v>
      </c>
      <c r="AF119" t="str">
        <f>IFERROR(VLOOKUP(A119,'21.10.18.4 Snowplanet SL'!C:J,8,FALSE)," ")</f>
        <v xml:space="preserve"> </v>
      </c>
      <c r="AH119" s="25">
        <f>IFERROR(VLOOKUP(A119,'18.0 Base List'!A:G,5,FALSE),"990.00")</f>
        <v>141.52500000000001</v>
      </c>
      <c r="AI119" s="25">
        <f>AH119+(AH119*0.5)</f>
        <v>212.28750000000002</v>
      </c>
      <c r="AJ119">
        <f>IFERROR((SMALL(T119:AF119,1)+SMALL(T119:AF119,2))/2," ")</f>
        <v>93.384999999999991</v>
      </c>
      <c r="AK119">
        <f>IFERROR(SMALL(T119:AF119,1)+(SMALL(T119:AF119,1)*0.2)," ")</f>
        <v>108.08399999999999</v>
      </c>
      <c r="AM119" s="25">
        <f>MIN(AI119,AJ119,AK119)</f>
        <v>93.384999999999991</v>
      </c>
      <c r="AP119" s="21" t="str">
        <f>IFERROR(VLOOKUP(A119,'11.08.18.1 Whaka GS'!A:I,9,FALSE)," ")</f>
        <v xml:space="preserve"> </v>
      </c>
      <c r="AQ119" s="21" t="str">
        <f>IFERROR(VLOOKUP(A119,'11.08.18.2 Whaka GS'!A:G,7,FALSE)," ")</f>
        <v xml:space="preserve"> </v>
      </c>
      <c r="AR119" s="21" t="str">
        <f>IFERROR(VLOOKUP(A119,'18.08.18 .1 Coronet GS'!C:K,9,FALSE)," ")</f>
        <v xml:space="preserve"> </v>
      </c>
      <c r="AS119" s="21" t="str">
        <f>IFERROR(VLOOKUP(A119,'18.08.18 .2 Coronet GS'!C:K,9,FALSE)," ")</f>
        <v xml:space="preserve"> </v>
      </c>
      <c r="AT119" s="21" t="str">
        <f>IFERROR(VLOOKUP(A119,'19.08.18 .1 Coronet GS'!C:K,9,FALSE)," ")</f>
        <v xml:space="preserve"> </v>
      </c>
      <c r="AU119" s="21" t="str">
        <f>IFERROR(VLOOKUP(A119,'19.08.18 .2 Coronet GS'!C:K,9,FALSE)," ")</f>
        <v xml:space="preserve"> </v>
      </c>
      <c r="AV119" s="21">
        <f>IFERROR(VLOOKUP(A119,'15.09.18.1 Mt Hutt GS '!A:B,2,FALSE)," ")</f>
        <v>130.59</v>
      </c>
      <c r="AW119" s="21" t="str">
        <f>IFERROR(VLOOKUP(A119,'180922.1 WH GS'!C:K,9,FALSE)," ")</f>
        <v xml:space="preserve"> </v>
      </c>
      <c r="AX119" s="21" t="str">
        <f>IFERROR(VLOOKUP(A119,'180922.2 WH GS 2'!C:K,9,FALSE)," ")</f>
        <v xml:space="preserve"> </v>
      </c>
      <c r="AY119" s="21">
        <f>IFERROR(VLOOKUP(A119,'180928.1 CA GS'!A:L,12,FALSE)," " )</f>
        <v>119.06</v>
      </c>
      <c r="AZ119" s="21">
        <f>IFERROR(VLOOKUP(A119,'180928.2 CA GS'!C:I,7,FALSE)," ")</f>
        <v>129.19999999999999</v>
      </c>
      <c r="BA119" s="21">
        <f>IFERROR(VLOOKUP(A119,'180928.3 CA GS'!C:I,7,FALSE)," ")</f>
        <v>121.64</v>
      </c>
      <c r="BC119" s="25">
        <f>IFERROR(VLOOKUP(A119,'18.0 Base List'!A:F,6,FALSE),"990.00")</f>
        <v>179.73</v>
      </c>
      <c r="BD119" s="25">
        <f>BC119+(BC119*0.5)</f>
        <v>269.59499999999997</v>
      </c>
      <c r="BE119">
        <f>IFERROR((SMALL(AP119:BA119,1)+SMALL(AP119:BA119,2))/2," ")</f>
        <v>120.35</v>
      </c>
      <c r="BF119">
        <f>IFERROR(SMALL(AP119:BA119,1)+(SMALL(AP119:BA119,1)*0.2)," ")</f>
        <v>142.87200000000001</v>
      </c>
      <c r="BH119" s="25">
        <f>MIN(BD119,BE119,BF119)</f>
        <v>120.35</v>
      </c>
      <c r="BK119" s="21">
        <f>IFERROR(VLOOKUP(A119,'14.09.18 Mt Hutt SG'!A:C,2,FALSE)," ")</f>
        <v>159.99</v>
      </c>
      <c r="BL119" s="21">
        <f>IFERROR(VLOOKUP(A119,'14.09.18.2 Mt Hutt SG'!A:B,2,FALSE)," ")</f>
        <v>207.63</v>
      </c>
      <c r="BN119" s="25">
        <f>IFERROR(VLOOKUP(A119,'18.0 Base List'!A:G,7,FALSE),990)</f>
        <v>174.935</v>
      </c>
      <c r="BO119" s="25">
        <f>BN119+(BN119*0.5)</f>
        <v>262.40250000000003</v>
      </c>
      <c r="BP119">
        <f>IFERROR((SMALL(BK119:BL119,1)+SMALL(BK119:BL119,2))/2," ")</f>
        <v>183.81</v>
      </c>
      <c r="BQ119">
        <f>IFERROR(SMALL(BK119:BL119,1)+(SMALL(BK119:BL119,1)*0.2)," ")</f>
        <v>191.988</v>
      </c>
      <c r="BS119" s="25">
        <f>MIN(BO119,BP119,BQ119)</f>
        <v>183.81</v>
      </c>
    </row>
    <row r="120" spans="1:71" x14ac:dyDescent="0.25">
      <c r="A120">
        <v>2017053971</v>
      </c>
      <c r="B120" t="s">
        <v>82</v>
      </c>
      <c r="C120" t="s">
        <v>228</v>
      </c>
      <c r="D120" t="s">
        <v>58</v>
      </c>
      <c r="E120" t="s">
        <v>52</v>
      </c>
      <c r="F120">
        <v>2006</v>
      </c>
      <c r="G120" t="str">
        <f>VLOOKUP(F120,'18 Age Cats'!A:B,2,FALSE)</f>
        <v>U14</v>
      </c>
      <c r="I120" t="s">
        <v>606</v>
      </c>
      <c r="J120" s="36">
        <f>AM120</f>
        <v>300.625</v>
      </c>
      <c r="K120">
        <v>62</v>
      </c>
      <c r="L120" t="str">
        <f>IF(J120=AI120,"*"," ")</f>
        <v xml:space="preserve"> </v>
      </c>
      <c r="M120" s="36">
        <f>BH120</f>
        <v>216.745</v>
      </c>
      <c r="N120">
        <v>52</v>
      </c>
      <c r="O120" t="str">
        <f>IF(M120=BD120,"*"," ")</f>
        <v xml:space="preserve"> </v>
      </c>
      <c r="P120" s="36">
        <f>BS120</f>
        <v>990</v>
      </c>
      <c r="R120" t="str">
        <f>IF(P120=BO120,"*"," ")</f>
        <v>*</v>
      </c>
      <c r="T120" s="21" t="str">
        <f>IFERROR(VLOOKUP(A120,'15.07.18.1 Mt Hutt SL'!C:I,7,FALSE)," ")</f>
        <v xml:space="preserve"> </v>
      </c>
      <c r="U120" s="21" t="str">
        <f>IFERROR(VLOOKUP(A120,'15.07.18.2 Mt Hutt SL'!C:I,7,FALSE)," ")</f>
        <v xml:space="preserve"> </v>
      </c>
      <c r="V120" s="21" t="str">
        <f>IFERROR(VLOOKUP(A120,'12.08.18.1 Whaka SL'!A:G,7,FALSE)," ")</f>
        <v xml:space="preserve"> </v>
      </c>
      <c r="W120" s="21" t="str">
        <f>IFERROR(VLOOKUP(A120,'12.08.18.2 Whaka SL'!A:G,7,FALSE)," ")</f>
        <v xml:space="preserve"> </v>
      </c>
      <c r="X120" s="24"/>
      <c r="Z120" s="21" t="str">
        <f>IFERROR(VLOOKUP(A120,'16.09.18.1 Mt Hutt SL'!A:B,2,FALSE)," ")</f>
        <v xml:space="preserve"> </v>
      </c>
      <c r="AA120" s="21" t="str">
        <f>IFERROR(VLOOKUP(A120,'16.09.18 .2 Mt Hutt SL'!A:B,2,FALSE)," ")</f>
        <v xml:space="preserve"> </v>
      </c>
      <c r="AB120" s="21" t="str">
        <f>IFERROR(VLOOKUP(A120,'180923.1 WH SL'!C:K,9,FALSE)," ")</f>
        <v xml:space="preserve"> </v>
      </c>
      <c r="AC120" s="21">
        <f>IFERROR(VLOOKUP(A120,'180927.1 CA SL '!A:L,12,FALSE)," ")</f>
        <v>298.81</v>
      </c>
      <c r="AD120" s="21">
        <f>IFERROR(VLOOKUP(A120,'180927.2 CA SL'!A:L,12,FALSE)," ")</f>
        <v>302.44</v>
      </c>
      <c r="AE120" s="21" t="str">
        <f>IFERROR(VLOOKUP(A120,'21.10.18.2   Snowplanet SL'!C:J,8,FALSE)," ")</f>
        <v xml:space="preserve"> </v>
      </c>
      <c r="AF120" t="str">
        <f>IFERROR(VLOOKUP(A120,'21.10.18.4 Snowplanet SL'!C:J,8,FALSE)," ")</f>
        <v xml:space="preserve"> </v>
      </c>
      <c r="AH120" s="25">
        <v>990</v>
      </c>
      <c r="AI120" s="25">
        <v>990</v>
      </c>
      <c r="AJ120">
        <f>IFERROR((SMALL(T120:AF120,1)+SMALL(T120:AF120,2))/2," ")</f>
        <v>300.625</v>
      </c>
      <c r="AK120">
        <f>IFERROR(SMALL(T120:AF120,1)+(SMALL(T120:AF120,1)*0.2)," ")</f>
        <v>358.572</v>
      </c>
      <c r="AM120" s="25">
        <f>MIN(AI120,AJ120,AK120)</f>
        <v>300.625</v>
      </c>
      <c r="AP120" s="21" t="str">
        <f>IFERROR(VLOOKUP(A120,'11.08.18.1 Whaka GS'!A:I,9,FALSE)," ")</f>
        <v xml:space="preserve"> </v>
      </c>
      <c r="AQ120" s="21" t="str">
        <f>IFERROR(VLOOKUP(A120,'11.08.18.2 Whaka GS'!A:G,7,FALSE)," ")</f>
        <v xml:space="preserve"> </v>
      </c>
      <c r="AR120" s="21">
        <f>IFERROR(VLOOKUP(A120,'18.08.18 .1 Coronet GS'!C:K,9,FALSE)," ")</f>
        <v>250.77</v>
      </c>
      <c r="AS120" s="21">
        <f>IFERROR(VLOOKUP(A120,'18.08.18 .2 Coronet GS'!C:K,9,FALSE)," ")</f>
        <v>308.02</v>
      </c>
      <c r="AT120" s="21">
        <f>IFERROR(VLOOKUP(A120,'19.08.18 .1 Coronet GS'!C:K,9,FALSE)," ")</f>
        <v>295.97000000000003</v>
      </c>
      <c r="AU120" s="21">
        <f>IFERROR(VLOOKUP(A120,'19.08.18 .2 Coronet GS'!C:K,9,FALSE)," ")</f>
        <v>367.11</v>
      </c>
      <c r="AV120" s="21" t="str">
        <f>IFERROR(VLOOKUP(A120,'15.09.18.1 Mt Hutt GS '!A:B,2,FALSE)," ")</f>
        <v xml:space="preserve"> </v>
      </c>
      <c r="AW120" s="21" t="str">
        <f>IFERROR(VLOOKUP(A120,'180922.1 WH GS'!C:K,9,FALSE)," ")</f>
        <v xml:space="preserve"> </v>
      </c>
      <c r="AX120" s="21" t="str">
        <f>IFERROR(VLOOKUP(A120,'180922.2 WH GS 2'!C:K,9,FALSE)," ")</f>
        <v xml:space="preserve"> </v>
      </c>
      <c r="AY120" s="21" t="str">
        <f>IFERROR(VLOOKUP(A120,'180928.1 CA GS'!A:L,12,FALSE)," " )</f>
        <v xml:space="preserve"> </v>
      </c>
      <c r="AZ120" s="21">
        <f>IFERROR(VLOOKUP(A120,'180928.2 CA GS'!C:I,7,FALSE)," ")</f>
        <v>182.72</v>
      </c>
      <c r="BA120" s="21" t="str">
        <f>IFERROR(VLOOKUP(A120,'180928.3 CA GS'!C:I,7,FALSE)," ")</f>
        <v xml:space="preserve"> </v>
      </c>
      <c r="BC120" s="25">
        <v>990</v>
      </c>
      <c r="BD120" s="25">
        <v>990</v>
      </c>
      <c r="BE120">
        <f>IFERROR((SMALL(AP120:BA120,1)+SMALL(AP120:BA120,2))/2," ")</f>
        <v>216.745</v>
      </c>
      <c r="BF120">
        <f>IFERROR(SMALL(AP120:BA120,1)+(SMALL(AP120:BA120,1)*0.2)," ")</f>
        <v>219.26400000000001</v>
      </c>
      <c r="BH120" s="25">
        <f>MIN(BD120,BE120,BF120)</f>
        <v>216.745</v>
      </c>
      <c r="BK120" s="21" t="str">
        <f>IFERROR(VLOOKUP(A120,'14.09.18 Mt Hutt SG'!A:C,2,FALSE)," ")</f>
        <v xml:space="preserve"> </v>
      </c>
      <c r="BL120" s="21" t="str">
        <f>IFERROR(VLOOKUP(A120,'14.09.18.2 Mt Hutt SG'!A:B,2,FALSE)," ")</f>
        <v xml:space="preserve"> </v>
      </c>
      <c r="BN120" s="25">
        <v>990</v>
      </c>
      <c r="BO120" s="25">
        <v>990</v>
      </c>
      <c r="BP120" t="str">
        <f>IFERROR((SMALL(BK120:BL120,1)+SMALL(BK120:BL120,2))/2," ")</f>
        <v xml:space="preserve"> </v>
      </c>
      <c r="BQ120" t="str">
        <f>IFERROR(SMALL(BK120:BL120,1)+(SMALL(BK120:BL120,1)*0.2)," ")</f>
        <v xml:space="preserve"> </v>
      </c>
      <c r="BS120" s="25">
        <f>MIN(BO120,BP120,BQ120)</f>
        <v>990</v>
      </c>
    </row>
    <row r="121" spans="1:71" x14ac:dyDescent="0.25">
      <c r="A121">
        <v>2017061784</v>
      </c>
      <c r="B121" t="s">
        <v>227</v>
      </c>
      <c r="C121" t="s">
        <v>228</v>
      </c>
      <c r="D121" t="s">
        <v>58</v>
      </c>
      <c r="E121" t="s">
        <v>52</v>
      </c>
      <c r="F121">
        <v>2003</v>
      </c>
      <c r="G121" t="str">
        <f>VLOOKUP(F121,'18 Age Cats'!A:B,2,FALSE)</f>
        <v>U16</v>
      </c>
      <c r="I121" t="s">
        <v>606</v>
      </c>
      <c r="J121" s="36">
        <f>AM121</f>
        <v>337.90999999999997</v>
      </c>
      <c r="K121">
        <v>69</v>
      </c>
      <c r="L121" t="str">
        <f>IF(J121=AI121,"*"," ")</f>
        <v xml:space="preserve"> </v>
      </c>
      <c r="M121" s="36">
        <f>BH121</f>
        <v>226.06</v>
      </c>
      <c r="N121">
        <v>56</v>
      </c>
      <c r="O121" t="str">
        <f>IF(M121=BD121,"*"," ")</f>
        <v xml:space="preserve"> </v>
      </c>
      <c r="P121" s="36">
        <f>BS121</f>
        <v>990</v>
      </c>
      <c r="R121" t="str">
        <f>IF(P121=BO121,"*"," ")</f>
        <v>*</v>
      </c>
      <c r="T121" s="21" t="str">
        <f>IFERROR(VLOOKUP(A121,'15.07.18.1 Mt Hutt SL'!C:I,7,FALSE)," ")</f>
        <v xml:space="preserve"> </v>
      </c>
      <c r="U121" s="21" t="str">
        <f>IFERROR(VLOOKUP(A121,'15.07.18.2 Mt Hutt SL'!C:I,7,FALSE)," ")</f>
        <v xml:space="preserve"> </v>
      </c>
      <c r="V121" s="21" t="str">
        <f>IFERROR(VLOOKUP(A121,'12.08.18.1 Whaka SL'!A:G,7,FALSE)," ")</f>
        <v xml:space="preserve"> </v>
      </c>
      <c r="W121" s="21" t="str">
        <f>IFERROR(VLOOKUP(A121,'12.08.18.2 Whaka SL'!A:G,7,FALSE)," ")</f>
        <v xml:space="preserve"> </v>
      </c>
      <c r="X121" s="24" t="str">
        <f>IFERROR(VLOOKUP(A121,'20.08.18.1 Coronet SL'!C:K,9,FALSE)," ")</f>
        <v xml:space="preserve"> </v>
      </c>
      <c r="Y121" s="21" t="str">
        <f>IFERROR(VLOOKUP(A121,'20.08.18.2 Coronet SL'!C:K,9,FALSE)," ")</f>
        <v xml:space="preserve"> </v>
      </c>
      <c r="Z121" s="21" t="str">
        <f>IFERROR(VLOOKUP(A121,'16.09.18.1 Mt Hutt SL'!A:B,2,FALSE)," ")</f>
        <v xml:space="preserve"> </v>
      </c>
      <c r="AA121" s="21" t="str">
        <f>IFERROR(VLOOKUP(A121,'16.09.18 .2 Mt Hutt SL'!A:B,2,FALSE)," ")</f>
        <v xml:space="preserve"> </v>
      </c>
      <c r="AB121" s="21" t="str">
        <f>IFERROR(VLOOKUP(A121,'180923.1 WH SL'!C:K,9,FALSE)," ")</f>
        <v xml:space="preserve"> </v>
      </c>
      <c r="AC121" s="21">
        <f>IFERROR(VLOOKUP(A121,'180927.1 CA SL '!A:L,12,FALSE)," ")</f>
        <v>336.49</v>
      </c>
      <c r="AD121" s="21">
        <f>IFERROR(VLOOKUP(A121,'180927.2 CA SL'!A:L,12,FALSE)," ")</f>
        <v>339.33</v>
      </c>
      <c r="AE121" s="21" t="str">
        <f>IFERROR(VLOOKUP(A121,'21.10.18.2   Snowplanet SL'!C:J,8,FALSE)," ")</f>
        <v xml:space="preserve"> </v>
      </c>
      <c r="AF121" t="str">
        <f>IFERROR(VLOOKUP(A121,'21.10.18.4 Snowplanet SL'!C:J,8,FALSE)," ")</f>
        <v xml:space="preserve"> </v>
      </c>
      <c r="AH121" s="25">
        <f>IFERROR(VLOOKUP(A121,'18.0 Base List'!A:G,5,FALSE),"990.00")</f>
        <v>990</v>
      </c>
      <c r="AI121" s="25">
        <v>990</v>
      </c>
      <c r="AJ121">
        <f>IFERROR((SMALL(T121:AF121,1)+SMALL(T121:AF121,2))/2," ")</f>
        <v>337.90999999999997</v>
      </c>
      <c r="AK121">
        <f>IFERROR(SMALL(T121:AF121,1)+(SMALL(T121:AF121,1)*0.2)," ")</f>
        <v>403.78800000000001</v>
      </c>
      <c r="AM121" s="25">
        <f>MIN(AI121,AJ121,AK121)</f>
        <v>337.90999999999997</v>
      </c>
      <c r="AP121" s="21" t="str">
        <f>IFERROR(VLOOKUP(A121,'11.08.18.1 Whaka GS'!A:I,9,FALSE)," ")</f>
        <v xml:space="preserve"> </v>
      </c>
      <c r="AQ121" s="21" t="str">
        <f>IFERROR(VLOOKUP(A121,'11.08.18.2 Whaka GS'!A:G,7,FALSE)," ")</f>
        <v xml:space="preserve"> </v>
      </c>
      <c r="AR121" s="21">
        <f>IFERROR(VLOOKUP(A121,'18.08.18 .1 Coronet GS'!C:K,9,FALSE)," ")</f>
        <v>199.08</v>
      </c>
      <c r="AS121" s="21">
        <f>IFERROR(VLOOKUP(A121,'18.08.18 .2 Coronet GS'!C:K,9,FALSE)," ")</f>
        <v>296.27999999999997</v>
      </c>
      <c r="AT121" s="21">
        <f>IFERROR(VLOOKUP(A121,'19.08.18 .1 Coronet GS'!C:K,9,FALSE)," ")</f>
        <v>321.77999999999997</v>
      </c>
      <c r="AU121" s="21">
        <f>IFERROR(VLOOKUP(A121,'19.08.18 .2 Coronet GS'!C:K,9,FALSE)," ")</f>
        <v>310.18</v>
      </c>
      <c r="AV121" s="21" t="str">
        <f>IFERROR(VLOOKUP(A121,'15.09.18.1 Mt Hutt GS '!A:B,2,FALSE)," ")</f>
        <v xml:space="preserve"> </v>
      </c>
      <c r="AW121" s="21" t="str">
        <f>IFERROR(VLOOKUP(A121,'180922.1 WH GS'!C:K,9,FALSE)," ")</f>
        <v xml:space="preserve"> </v>
      </c>
      <c r="AX121" s="21" t="str">
        <f>IFERROR(VLOOKUP(A121,'180922.2 WH GS 2'!C:K,9,FALSE)," ")</f>
        <v xml:space="preserve"> </v>
      </c>
      <c r="AY121" s="21">
        <f>IFERROR(VLOOKUP(A121,'180928.1 CA GS'!A:L,12,FALSE)," " )</f>
        <v>264.07</v>
      </c>
      <c r="AZ121" s="21">
        <f>IFERROR(VLOOKUP(A121,'180928.2 CA GS'!C:I,7,FALSE)," ")</f>
        <v>256.70999999999998</v>
      </c>
      <c r="BA121" s="21">
        <f>IFERROR(VLOOKUP(A121,'180928.3 CA GS'!C:I,7,FALSE)," ")</f>
        <v>253.04</v>
      </c>
      <c r="BC121" s="25">
        <v>990</v>
      </c>
      <c r="BD121" s="25">
        <v>990</v>
      </c>
      <c r="BE121">
        <f>IFERROR((SMALL(AP121:BA121,1)+SMALL(AP121:BA121,2))/2," ")</f>
        <v>226.06</v>
      </c>
      <c r="BF121">
        <f>IFERROR(SMALL(AP121:BA121,1)+(SMALL(AP121:BA121,1)*0.2)," ")</f>
        <v>238.89600000000002</v>
      </c>
      <c r="BH121" s="25">
        <f>MIN(BD121,BE121,BF121)</f>
        <v>226.06</v>
      </c>
      <c r="BK121" s="21" t="str">
        <f>IFERROR(VLOOKUP(A121,'14.09.18 Mt Hutt SG'!A:C,2,FALSE)," ")</f>
        <v xml:space="preserve"> </v>
      </c>
      <c r="BL121" s="21" t="str">
        <f>IFERROR(VLOOKUP(A121,'14.09.18.2 Mt Hutt SG'!A:B,2,FALSE)," ")</f>
        <v xml:space="preserve"> </v>
      </c>
      <c r="BN121" s="25">
        <v>990</v>
      </c>
      <c r="BO121" s="25">
        <v>990</v>
      </c>
      <c r="BP121" t="str">
        <f>IFERROR((SMALL(BK121:BL121,1)+SMALL(BK121:BL121,2))/2," ")</f>
        <v xml:space="preserve"> </v>
      </c>
      <c r="BQ121" t="str">
        <f>IFERROR(SMALL(BK121:BL121,1)+(SMALL(BK121:BL121,1)*0.2)," ")</f>
        <v xml:space="preserve"> </v>
      </c>
      <c r="BS121" s="25">
        <f>MIN(BO121,BP121,BQ121)</f>
        <v>990</v>
      </c>
    </row>
    <row r="122" spans="1:71" x14ac:dyDescent="0.25">
      <c r="A122">
        <v>201307660</v>
      </c>
      <c r="B122" t="s">
        <v>53</v>
      </c>
      <c r="C122" t="s">
        <v>54</v>
      </c>
      <c r="D122" t="s">
        <v>58</v>
      </c>
      <c r="E122" t="s">
        <v>57</v>
      </c>
      <c r="F122">
        <v>2005</v>
      </c>
      <c r="G122" t="str">
        <f>VLOOKUP(F122,'18 Age Cats'!A:B,2,FALSE)</f>
        <v>U14</v>
      </c>
      <c r="H122" t="s">
        <v>539</v>
      </c>
      <c r="I122" t="s">
        <v>614</v>
      </c>
      <c r="J122" s="36">
        <f>AM122</f>
        <v>86.580000000000013</v>
      </c>
      <c r="K122">
        <v>3</v>
      </c>
      <c r="L122" t="str">
        <f>IF(J122=AI122,"*"," ")</f>
        <v xml:space="preserve"> </v>
      </c>
      <c r="M122" s="36">
        <f>BH122</f>
        <v>102.215</v>
      </c>
      <c r="N122">
        <v>10</v>
      </c>
      <c r="O122" t="str">
        <f>IF(M122=BD122,"*"," ")</f>
        <v xml:space="preserve"> </v>
      </c>
      <c r="P122" s="36">
        <f>BS122</f>
        <v>171.66000000000003</v>
      </c>
      <c r="Q122">
        <v>11</v>
      </c>
      <c r="R122" t="str">
        <f>IF(P122=BO122,"*"," ")</f>
        <v xml:space="preserve"> </v>
      </c>
      <c r="T122" s="21">
        <f>IFERROR(VLOOKUP(A122,'15.07.18.1 Mt Hutt SL'!C:I,7,FALSE)," ")</f>
        <v>106.31</v>
      </c>
      <c r="U122" s="21" t="str">
        <f>IFERROR(VLOOKUP(A122,'15.07.18.2 Mt Hutt SL'!C:I,7,FALSE)," ")</f>
        <v xml:space="preserve"> </v>
      </c>
      <c r="V122" s="21" t="str">
        <f>IFERROR(VLOOKUP(A122,'12.08.18.1 Whaka SL'!A:G,7,FALSE)," ")</f>
        <v xml:space="preserve"> </v>
      </c>
      <c r="W122" s="21" t="str">
        <f>IFERROR(VLOOKUP(A122,'12.08.18.2 Whaka SL'!A:G,7,FALSE)," ")</f>
        <v xml:space="preserve"> </v>
      </c>
      <c r="X122" s="24"/>
      <c r="Y122" s="21">
        <f>IFERROR(VLOOKUP(A122,'20.08.18.2 Coronet SL'!C:K,9,FALSE)," ")</f>
        <v>116.53</v>
      </c>
      <c r="Z122" s="21" t="str">
        <f>IFERROR(VLOOKUP(A122,'16.09.18.1 Mt Hutt SL'!A:B,2,FALSE)," ")</f>
        <v xml:space="preserve"> </v>
      </c>
      <c r="AA122" s="21">
        <f>IFERROR(VLOOKUP(A122,'16.09.18 .2 Mt Hutt SL'!A:B,2,FALSE)," ")</f>
        <v>108.64</v>
      </c>
      <c r="AB122" s="21" t="str">
        <f>IFERROR(VLOOKUP(A122,'180923.1 WH SL'!C:K,9,FALSE)," ")</f>
        <v xml:space="preserve"> </v>
      </c>
      <c r="AC122" s="21">
        <f>IFERROR(VLOOKUP(A122,'180927.1 CA SL '!A:L,12,FALSE)," ")</f>
        <v>175.08</v>
      </c>
      <c r="AD122" s="21">
        <f>IFERROR(VLOOKUP(A122,'180927.2 CA SL'!A:L,12,FALSE)," ")</f>
        <v>72.150000000000006</v>
      </c>
      <c r="AE122" s="21" t="str">
        <f>IFERROR(VLOOKUP(A122,'21.10.18.2   Snowplanet SL'!C:J,8,FALSE)," ")</f>
        <v xml:space="preserve"> </v>
      </c>
      <c r="AF122" t="str">
        <f>IFERROR(VLOOKUP(A122,'21.10.18.4 Snowplanet SL'!C:J,8,FALSE)," ")</f>
        <v xml:space="preserve"> </v>
      </c>
      <c r="AH122" s="25">
        <f>IFERROR(VLOOKUP(A122,'18.0 Base List'!A:G,5,FALSE),"990.00")</f>
        <v>161.88999999999999</v>
      </c>
      <c r="AI122" s="25">
        <f>AH122+(AH122*0.5)</f>
        <v>242.83499999999998</v>
      </c>
      <c r="AJ122">
        <f>IFERROR((SMALL(T122:AF122,1)+SMALL(T122:AF122,2))/2," ")</f>
        <v>89.23</v>
      </c>
      <c r="AK122">
        <f>IFERROR(SMALL(T122:AF122,1)+(SMALL(T122:AF122,1)*0.2)," ")</f>
        <v>86.580000000000013</v>
      </c>
      <c r="AM122" s="25">
        <f>MIN(AI122,AJ122,AK122)</f>
        <v>86.580000000000013</v>
      </c>
      <c r="AP122" s="21" t="str">
        <f>IFERROR(VLOOKUP(A122,'11.08.18.1 Whaka GS'!A:I,9,FALSE)," ")</f>
        <v xml:space="preserve"> </v>
      </c>
      <c r="AQ122" s="21" t="str">
        <f>IFERROR(VLOOKUP(A122,'11.08.18.2 Whaka GS'!A:G,7,FALSE)," ")</f>
        <v xml:space="preserve"> </v>
      </c>
      <c r="AT122" s="21">
        <f>IFERROR(VLOOKUP(A122,'19.08.18 .1 Coronet GS'!C:K,9,FALSE)," ")</f>
        <v>207.88</v>
      </c>
      <c r="AU122" s="21">
        <f>IFERROR(VLOOKUP(A122,'19.08.18 .2 Coronet GS'!C:K,9,FALSE)," ")</f>
        <v>113.94</v>
      </c>
      <c r="AV122" s="21" t="str">
        <f>IFERROR(VLOOKUP(A122,'15.09.18.1 Mt Hutt GS '!A:B,2,FALSE)," ")</f>
        <v xml:space="preserve"> </v>
      </c>
      <c r="AW122" s="21" t="str">
        <f>IFERROR(VLOOKUP(A122,'180922.1 WH GS'!C:K,9,FALSE)," ")</f>
        <v xml:space="preserve"> </v>
      </c>
      <c r="AX122" s="21" t="str">
        <f>IFERROR(VLOOKUP(A122,'180922.2 WH GS 2'!C:K,9,FALSE)," ")</f>
        <v xml:space="preserve"> </v>
      </c>
      <c r="AY122" s="21">
        <f>IFERROR(VLOOKUP(A122,'180928.1 CA GS'!A:L,12,FALSE)," " )</f>
        <v>110.57</v>
      </c>
      <c r="AZ122" s="21">
        <f>IFERROR(VLOOKUP(A122,'180928.2 CA GS'!C:I,7,FALSE)," ")</f>
        <v>99.09</v>
      </c>
      <c r="BA122" s="21">
        <f>IFERROR(VLOOKUP(A122,'180928.3 CA GS'!C:I,7,FALSE)," ")</f>
        <v>105.34</v>
      </c>
      <c r="BC122" s="25">
        <f>IFERROR(VLOOKUP(A122,'18.0 Base List'!A:F,6,FALSE),"990.00")</f>
        <v>171.77</v>
      </c>
      <c r="BD122" s="25">
        <f>BC122+(BC122*0.5)</f>
        <v>257.65500000000003</v>
      </c>
      <c r="BE122">
        <f>IFERROR((SMALL(AP122:BA122,1)+SMALL(AP122:BA122,2))/2," ")</f>
        <v>102.215</v>
      </c>
      <c r="BF122">
        <f>IFERROR(SMALL(AP122:BA122,1)+(SMALL(AP122:BA122,1)*0.2)," ")</f>
        <v>118.908</v>
      </c>
      <c r="BH122" s="25">
        <f>MIN(BD122,BE122,BF122)</f>
        <v>102.215</v>
      </c>
      <c r="BK122" s="21">
        <f>IFERROR(VLOOKUP(A122,'14.09.18 Mt Hutt SG'!A:C,2,FALSE)," ")</f>
        <v>143.05000000000001</v>
      </c>
      <c r="BL122" s="21" t="str">
        <f>IFERROR(VLOOKUP(A122,'14.09.18.2 Mt Hutt SG'!A:B,2,FALSE)," ")</f>
        <v xml:space="preserve"> </v>
      </c>
      <c r="BN122" s="25">
        <v>990</v>
      </c>
      <c r="BO122" s="25">
        <v>990</v>
      </c>
      <c r="BP122" t="str">
        <f>IFERROR((SMALL(BK122:BL122,1)+SMALL(BK122:BL122,2))/2," ")</f>
        <v xml:space="preserve"> </v>
      </c>
      <c r="BQ122">
        <f>IFERROR(SMALL(BK122:BL122,1)+(SMALL(BK122:BL122,1)*0.2)," ")</f>
        <v>171.66000000000003</v>
      </c>
      <c r="BS122" s="25">
        <f>MIN(BO122,BP122,BQ122)</f>
        <v>171.66000000000003</v>
      </c>
    </row>
    <row r="123" spans="1:71" x14ac:dyDescent="0.25">
      <c r="A123">
        <v>2018070364</v>
      </c>
      <c r="B123" t="s">
        <v>671</v>
      </c>
      <c r="C123" t="s">
        <v>672</v>
      </c>
      <c r="D123" t="s">
        <v>58</v>
      </c>
      <c r="E123" t="s">
        <v>57</v>
      </c>
      <c r="F123">
        <v>2006</v>
      </c>
      <c r="G123" t="str">
        <f>VLOOKUP(F123,'18 Age Cats'!A:B,2,FALSE)</f>
        <v>U14</v>
      </c>
      <c r="H123" t="s">
        <v>515</v>
      </c>
      <c r="J123" s="36">
        <f>AM123</f>
        <v>990</v>
      </c>
      <c r="L123" t="str">
        <f>IF(J123=AI123,"*"," ")</f>
        <v>*</v>
      </c>
      <c r="M123" s="36">
        <f>BH123</f>
        <v>990</v>
      </c>
      <c r="O123" t="str">
        <f>IF(M123=BD123,"*"," ")</f>
        <v>*</v>
      </c>
      <c r="P123" s="36">
        <f>BS123</f>
        <v>990</v>
      </c>
      <c r="R123" t="str">
        <f>IF(P123=BO123,"*"," ")</f>
        <v>*</v>
      </c>
      <c r="T123" s="21" t="str">
        <f>IFERROR(VLOOKUP(A123,'15.07.18.1 Mt Hutt SL'!C:I,7,FALSE)," ")</f>
        <v xml:space="preserve"> </v>
      </c>
      <c r="U123" s="21" t="str">
        <f>IFERROR(VLOOKUP(A123,'15.07.18.2 Mt Hutt SL'!C:I,7,FALSE)," ")</f>
        <v xml:space="preserve"> </v>
      </c>
      <c r="V123" s="21" t="str">
        <f>IFERROR(VLOOKUP(A123,'12.08.18.1 Whaka SL'!A:G,7,FALSE)," ")</f>
        <v xml:space="preserve"> </v>
      </c>
      <c r="W123" s="21" t="str">
        <f>IFERROR(VLOOKUP(A123,'12.08.18.2 Whaka SL'!A:G,7,FALSE)," ")</f>
        <v xml:space="preserve"> </v>
      </c>
      <c r="X123" s="24" t="str">
        <f>IFERROR(VLOOKUP(A123,'20.08.18.1 Coronet SL'!C:K,9,FALSE)," ")</f>
        <v xml:space="preserve"> </v>
      </c>
      <c r="Y123" s="21" t="str">
        <f>IFERROR(VLOOKUP(A123,'20.08.18.2 Coronet SL'!C:K,9,FALSE)," ")</f>
        <v xml:space="preserve"> </v>
      </c>
      <c r="Z123" s="21" t="str">
        <f>IFERROR(VLOOKUP(A123,'16.09.18.1 Mt Hutt SL'!A:B,2,FALSE)," ")</f>
        <v xml:space="preserve"> </v>
      </c>
      <c r="AA123" s="21" t="str">
        <f>IFERROR(VLOOKUP(A123,'16.09.18 .2 Mt Hutt SL'!A:B,2,FALSE)," ")</f>
        <v xml:space="preserve"> </v>
      </c>
      <c r="AB123" s="21" t="str">
        <f>IFERROR(VLOOKUP(A123,'180923.1 WH SL'!C:K,9,FALSE)," ")</f>
        <v xml:space="preserve"> </v>
      </c>
      <c r="AC123" s="21" t="str">
        <f>IFERROR(VLOOKUP(A123,'180927.1 CA SL '!A:L,12,FALSE)," ")</f>
        <v xml:space="preserve"> </v>
      </c>
      <c r="AD123" s="21" t="str">
        <f>IFERROR(VLOOKUP(A123,'180927.2 CA SL'!A:L,12,FALSE)," ")</f>
        <v xml:space="preserve"> </v>
      </c>
      <c r="AE123" s="21" t="str">
        <f>IFERROR(VLOOKUP(A123,'21.10.18.2   Snowplanet SL'!C:J,8,FALSE)," ")</f>
        <v xml:space="preserve"> </v>
      </c>
      <c r="AF123" t="str">
        <f>IFERROR(VLOOKUP(A123,'21.10.18.4 Snowplanet SL'!C:J,8,FALSE)," ")</f>
        <v xml:space="preserve"> </v>
      </c>
      <c r="AH123" s="25">
        <v>990</v>
      </c>
      <c r="AI123" s="25">
        <v>990</v>
      </c>
      <c r="AJ123" t="str">
        <f>IFERROR((SMALL(T123:AF123,1)+SMALL(T123:AF123,2))/2," ")</f>
        <v xml:space="preserve"> </v>
      </c>
      <c r="AK123" t="str">
        <f>IFERROR(SMALL(T123:AF123,1)+(SMALL(T123:AF123,1)*0.2)," ")</f>
        <v xml:space="preserve"> </v>
      </c>
      <c r="AM123" s="25">
        <f>MIN(AI123,AJ123,AK123)</f>
        <v>990</v>
      </c>
      <c r="AP123" s="21" t="str">
        <f>IFERROR(VLOOKUP(A123,'11.08.18.1 Whaka GS'!A:I,9,FALSE)," ")</f>
        <v xml:space="preserve"> </v>
      </c>
      <c r="AQ123" s="21" t="str">
        <f>IFERROR(VLOOKUP(A123,'11.08.18.2 Whaka GS'!A:G,7,FALSE)," ")</f>
        <v xml:space="preserve"> </v>
      </c>
      <c r="AR123" s="21" t="str">
        <f>IFERROR(VLOOKUP(A123,'18.08.18 .1 Coronet GS'!C:K,9,FALSE)," ")</f>
        <v xml:space="preserve"> </v>
      </c>
      <c r="AS123" s="21" t="str">
        <f>IFERROR(VLOOKUP(A123,'18.08.18 .2 Coronet GS'!C:K,9,FALSE)," ")</f>
        <v xml:space="preserve"> </v>
      </c>
      <c r="AT123" s="21" t="str">
        <f>IFERROR(VLOOKUP(A123,'19.08.18 .1 Coronet GS'!C:K,9,FALSE)," ")</f>
        <v xml:space="preserve"> </v>
      </c>
      <c r="AU123" s="21" t="str">
        <f>IFERROR(VLOOKUP(A123,'19.08.18 .2 Coronet GS'!C:K,9,FALSE)," ")</f>
        <v xml:space="preserve"> </v>
      </c>
      <c r="AV123" s="21" t="str">
        <f>IFERROR(VLOOKUP(A123,'15.09.18.1 Mt Hutt GS '!A:B,2,FALSE)," ")</f>
        <v xml:space="preserve"> </v>
      </c>
      <c r="AW123" s="21" t="str">
        <f>IFERROR(VLOOKUP(A123,'180922.1 WH GS'!C:K,9,FALSE)," ")</f>
        <v xml:space="preserve"> </v>
      </c>
      <c r="AX123" s="21" t="str">
        <f>IFERROR(VLOOKUP(A123,'180922.2 WH GS 2'!C:K,9,FALSE)," ")</f>
        <v xml:space="preserve"> </v>
      </c>
      <c r="AY123" s="21" t="str">
        <f>IFERROR(VLOOKUP(A123,'180928.1 CA GS'!A:L,12,FALSE)," " )</f>
        <v xml:space="preserve"> </v>
      </c>
      <c r="AZ123" s="21" t="str">
        <f>IFERROR(VLOOKUP(A123,'180928.2 CA GS'!C:I,7,FALSE)," ")</f>
        <v xml:space="preserve"> </v>
      </c>
      <c r="BA123" s="21" t="str">
        <f>IFERROR(VLOOKUP(A123,'180928.3 CA GS'!C:I,7,FALSE)," ")</f>
        <v xml:space="preserve"> </v>
      </c>
      <c r="BC123" s="25">
        <v>990</v>
      </c>
      <c r="BD123" s="25">
        <v>990</v>
      </c>
      <c r="BE123" t="str">
        <f>IFERROR((SMALL(AP123:BA123,1)+SMALL(AP123:BA123,2))/2," ")</f>
        <v xml:space="preserve"> </v>
      </c>
      <c r="BF123" t="str">
        <f>IFERROR(SMALL(AP123:BA123,1)+(SMALL(AP123:BA123,1)*0.2)," ")</f>
        <v xml:space="preserve"> </v>
      </c>
      <c r="BH123" s="25">
        <f>MIN(BD123,BE123,BF123)</f>
        <v>990</v>
      </c>
      <c r="BK123" s="21" t="str">
        <f>IFERROR(VLOOKUP(A123,'14.09.18 Mt Hutt SG'!A:C,2,FALSE)," ")</f>
        <v xml:space="preserve"> </v>
      </c>
      <c r="BL123" s="21" t="str">
        <f>IFERROR(VLOOKUP(A123,'14.09.18.2 Mt Hutt SG'!A:B,2,FALSE)," ")</f>
        <v xml:space="preserve"> </v>
      </c>
      <c r="BN123" s="25">
        <v>990</v>
      </c>
      <c r="BO123" s="25">
        <v>990</v>
      </c>
      <c r="BP123" t="str">
        <f>IFERROR((SMALL(BK123:BL123,1)+SMALL(BK123:BL123,2))/2," ")</f>
        <v xml:space="preserve"> </v>
      </c>
      <c r="BQ123" t="str">
        <f>IFERROR(SMALL(BK123:BL123,1)+(SMALL(BK123:BL123,1)*0.2)," ")</f>
        <v xml:space="preserve"> </v>
      </c>
      <c r="BS123" s="25">
        <f>MIN(BO123,BP123,BQ123)</f>
        <v>990</v>
      </c>
    </row>
    <row r="124" spans="1:71" x14ac:dyDescent="0.25">
      <c r="A124">
        <v>2018070443</v>
      </c>
      <c r="B124" t="s">
        <v>641</v>
      </c>
      <c r="C124" t="s">
        <v>642</v>
      </c>
      <c r="D124" t="s">
        <v>97</v>
      </c>
      <c r="E124" t="s">
        <v>57</v>
      </c>
      <c r="F124">
        <v>2005</v>
      </c>
      <c r="G124" t="str">
        <f>VLOOKUP(F124,'18 Age Cats'!A:B,2,FALSE)</f>
        <v>U14</v>
      </c>
      <c r="J124" s="36">
        <f>AM124</f>
        <v>990</v>
      </c>
      <c r="L124" t="str">
        <f>IF(J124=AI124,"*"," ")</f>
        <v>*</v>
      </c>
      <c r="M124" s="36">
        <f>BH124</f>
        <v>990</v>
      </c>
      <c r="O124" t="str">
        <f>IF(M124=BD124,"*"," ")</f>
        <v>*</v>
      </c>
      <c r="P124" s="36">
        <f>BS124</f>
        <v>990</v>
      </c>
      <c r="R124" t="str">
        <f>IF(P124=BO124,"*"," ")</f>
        <v>*</v>
      </c>
      <c r="T124" s="21" t="str">
        <f>IFERROR(VLOOKUP(A124,'15.07.18.1 Mt Hutt SL'!C:I,7,FALSE)," ")</f>
        <v xml:space="preserve"> </v>
      </c>
      <c r="U124" s="21" t="str">
        <f>IFERROR(VLOOKUP(A124,'15.07.18.2 Mt Hutt SL'!C:I,7,FALSE)," ")</f>
        <v xml:space="preserve"> </v>
      </c>
      <c r="V124" s="21" t="str">
        <f>IFERROR(VLOOKUP(A124,'12.08.18.1 Whaka SL'!A:G,7,FALSE)," ")</f>
        <v xml:space="preserve"> </v>
      </c>
      <c r="W124" s="21" t="str">
        <f>IFERROR(VLOOKUP(A124,'12.08.18.2 Whaka SL'!A:G,7,FALSE)," ")</f>
        <v xml:space="preserve"> </v>
      </c>
      <c r="X124" s="24" t="str">
        <f>IFERROR(VLOOKUP(A124,'20.08.18.1 Coronet SL'!C:K,9,FALSE)," ")</f>
        <v xml:space="preserve"> </v>
      </c>
      <c r="Y124" s="21" t="str">
        <f>IFERROR(VLOOKUP(A124,'20.08.18.2 Coronet SL'!C:K,9,FALSE)," ")</f>
        <v xml:space="preserve"> </v>
      </c>
      <c r="Z124" s="21" t="str">
        <f>IFERROR(VLOOKUP(A124,'16.09.18.1 Mt Hutt SL'!A:B,2,FALSE)," ")</f>
        <v xml:space="preserve"> </v>
      </c>
      <c r="AA124" s="21" t="str">
        <f>IFERROR(VLOOKUP(A124,'16.09.18 .2 Mt Hutt SL'!A:B,2,FALSE)," ")</f>
        <v xml:space="preserve"> </v>
      </c>
      <c r="AB124" s="21" t="str">
        <f>IFERROR(VLOOKUP(A124,'180923.1 WH SL'!C:K,9,FALSE)," ")</f>
        <v xml:space="preserve"> </v>
      </c>
      <c r="AC124" s="21" t="str">
        <f>IFERROR(VLOOKUP(A124,'180927.1 CA SL '!A:L,12,FALSE)," ")</f>
        <v xml:space="preserve"> </v>
      </c>
      <c r="AD124" s="21" t="str">
        <f>IFERROR(VLOOKUP(A124,'180927.2 CA SL'!A:L,12,FALSE)," ")</f>
        <v xml:space="preserve"> </v>
      </c>
      <c r="AE124" s="21" t="str">
        <f>IFERROR(VLOOKUP(A124,'21.10.18.2   Snowplanet SL'!C:J,8,FALSE)," ")</f>
        <v xml:space="preserve"> </v>
      </c>
      <c r="AF124" t="str">
        <f>IFERROR(VLOOKUP(A124,'21.10.18.4 Snowplanet SL'!C:J,8,FALSE)," ")</f>
        <v xml:space="preserve"> </v>
      </c>
      <c r="AH124" s="25">
        <v>990</v>
      </c>
      <c r="AI124" s="25">
        <v>990</v>
      </c>
      <c r="AJ124" t="str">
        <f>IFERROR((SMALL(T124:AF124,1)+SMALL(T124:AF124,2))/2," ")</f>
        <v xml:space="preserve"> </v>
      </c>
      <c r="AK124" t="str">
        <f>IFERROR(SMALL(T124:AF124,1)+(SMALL(T124:AF124,1)*0.2)," ")</f>
        <v xml:space="preserve"> </v>
      </c>
      <c r="AM124" s="25">
        <f>MIN(AI124,AJ124,AK124)</f>
        <v>990</v>
      </c>
      <c r="AP124" s="21" t="str">
        <f>IFERROR(VLOOKUP(A124,'11.08.18.1 Whaka GS'!A:I,9,FALSE)," ")</f>
        <v xml:space="preserve"> </v>
      </c>
      <c r="AQ124" s="21" t="str">
        <f>IFERROR(VLOOKUP(A124,'11.08.18.2 Whaka GS'!A:G,7,FALSE)," ")</f>
        <v xml:space="preserve"> </v>
      </c>
      <c r="AR124" s="21" t="str">
        <f>IFERROR(VLOOKUP(A124,'18.08.18 .1 Coronet GS'!C:K,9,FALSE)," ")</f>
        <v xml:space="preserve"> </v>
      </c>
      <c r="AS124" s="21" t="str">
        <f>IFERROR(VLOOKUP(A124,'18.08.18 .2 Coronet GS'!C:K,9,FALSE)," ")</f>
        <v xml:space="preserve"> </v>
      </c>
      <c r="AT124" s="21" t="str">
        <f>IFERROR(VLOOKUP(A124,'19.08.18 .1 Coronet GS'!C:K,9,FALSE)," ")</f>
        <v xml:space="preserve"> </v>
      </c>
      <c r="AU124" s="21" t="str">
        <f>IFERROR(VLOOKUP(A124,'19.08.18 .2 Coronet GS'!C:K,9,FALSE)," ")</f>
        <v xml:space="preserve"> </v>
      </c>
      <c r="AV124" s="21" t="str">
        <f>IFERROR(VLOOKUP(A124,'15.09.18.1 Mt Hutt GS '!A:B,2,FALSE)," ")</f>
        <v xml:space="preserve"> </v>
      </c>
      <c r="AW124" s="21" t="str">
        <f>IFERROR(VLOOKUP(A124,'180922.1 WH GS'!C:K,9,FALSE)," ")</f>
        <v xml:space="preserve"> </v>
      </c>
      <c r="AX124" s="21" t="str">
        <f>IFERROR(VLOOKUP(A124,'180922.2 WH GS 2'!C:K,9,FALSE)," ")</f>
        <v xml:space="preserve"> </v>
      </c>
      <c r="AY124" s="21" t="str">
        <f>IFERROR(VLOOKUP(A124,'180928.1 CA GS'!A:L,12,FALSE)," " )</f>
        <v xml:space="preserve"> </v>
      </c>
      <c r="AZ124" s="21" t="str">
        <f>IFERROR(VLOOKUP(A124,'180928.2 CA GS'!C:I,7,FALSE)," ")</f>
        <v xml:space="preserve"> </v>
      </c>
      <c r="BA124" s="21" t="str">
        <f>IFERROR(VLOOKUP(A124,'180928.3 CA GS'!C:I,7,FALSE)," ")</f>
        <v xml:space="preserve"> </v>
      </c>
      <c r="BC124" s="25">
        <v>990</v>
      </c>
      <c r="BD124" s="25">
        <v>990</v>
      </c>
      <c r="BE124" t="str">
        <f>IFERROR((SMALL(AP124:BA124,1)+SMALL(AP124:BA124,2))/2," ")</f>
        <v xml:space="preserve"> </v>
      </c>
      <c r="BF124" t="str">
        <f>IFERROR(SMALL(AP124:BA124,1)+(SMALL(AP124:BA124,1)*0.2)," ")</f>
        <v xml:space="preserve"> </v>
      </c>
      <c r="BH124" s="25">
        <f>MIN(BD124,BE124,BF124)</f>
        <v>990</v>
      </c>
      <c r="BK124" s="21" t="str">
        <f>IFERROR(VLOOKUP(A124,'14.09.18 Mt Hutt SG'!A:C,2,FALSE)," ")</f>
        <v xml:space="preserve"> </v>
      </c>
      <c r="BL124" s="21" t="str">
        <f>IFERROR(VLOOKUP(A124,'14.09.18.2 Mt Hutt SG'!A:B,2,FALSE)," ")</f>
        <v xml:space="preserve"> </v>
      </c>
      <c r="BN124" s="25">
        <v>990</v>
      </c>
      <c r="BO124" s="25">
        <v>990</v>
      </c>
      <c r="BP124" t="str">
        <f>IFERROR((SMALL(BK124:BL124,1)+SMALL(BK124:BL124,2))/2," ")</f>
        <v xml:space="preserve"> </v>
      </c>
      <c r="BQ124" t="str">
        <f>IFERROR(SMALL(BK124:BL124,1)+(SMALL(BK124:BL124,1)*0.2)," ")</f>
        <v xml:space="preserve"> </v>
      </c>
      <c r="BS124" s="25">
        <f>MIN(BO124,BP124,BQ124)</f>
        <v>990</v>
      </c>
    </row>
    <row r="125" spans="1:71" x14ac:dyDescent="0.25">
      <c r="A125">
        <v>2018070445</v>
      </c>
      <c r="B125" t="s">
        <v>654</v>
      </c>
      <c r="C125" t="s">
        <v>642</v>
      </c>
      <c r="D125" t="s">
        <v>97</v>
      </c>
      <c r="E125" t="s">
        <v>57</v>
      </c>
      <c r="F125">
        <v>2006</v>
      </c>
      <c r="G125" t="str">
        <f>VLOOKUP(F125,'18 Age Cats'!A:B,2,FALSE)</f>
        <v>U14</v>
      </c>
      <c r="J125" s="36">
        <f>AM125</f>
        <v>990</v>
      </c>
      <c r="L125" t="str">
        <f>IF(J125=AI125,"*"," ")</f>
        <v>*</v>
      </c>
      <c r="M125" s="36">
        <f>BH125</f>
        <v>990</v>
      </c>
      <c r="O125" t="str">
        <f>IF(M125=BD125,"*"," ")</f>
        <v>*</v>
      </c>
      <c r="P125" s="36">
        <f>BS125</f>
        <v>990</v>
      </c>
      <c r="R125" t="str">
        <f>IF(P125=BO125,"*"," ")</f>
        <v>*</v>
      </c>
      <c r="T125" s="21" t="str">
        <f>IFERROR(VLOOKUP(A125,'15.07.18.1 Mt Hutt SL'!C:I,7,FALSE)," ")</f>
        <v xml:space="preserve"> </v>
      </c>
      <c r="U125" s="21" t="str">
        <f>IFERROR(VLOOKUP(A125,'15.07.18.2 Mt Hutt SL'!C:I,7,FALSE)," ")</f>
        <v xml:space="preserve"> </v>
      </c>
      <c r="V125" s="21" t="str">
        <f>IFERROR(VLOOKUP(A125,'12.08.18.1 Whaka SL'!A:G,7,FALSE)," ")</f>
        <v xml:space="preserve"> </v>
      </c>
      <c r="W125" s="21" t="str">
        <f>IFERROR(VLOOKUP(A125,'12.08.18.2 Whaka SL'!A:G,7,FALSE)," ")</f>
        <v xml:space="preserve"> </v>
      </c>
      <c r="X125" s="24" t="str">
        <f>IFERROR(VLOOKUP(A125,'20.08.18.1 Coronet SL'!C:K,9,FALSE)," ")</f>
        <v xml:space="preserve"> </v>
      </c>
      <c r="Y125" s="21" t="str">
        <f>IFERROR(VLOOKUP(A125,'20.08.18.2 Coronet SL'!C:K,9,FALSE)," ")</f>
        <v xml:space="preserve"> </v>
      </c>
      <c r="Z125" s="21" t="str">
        <f>IFERROR(VLOOKUP(A125,'16.09.18.1 Mt Hutt SL'!A:B,2,FALSE)," ")</f>
        <v xml:space="preserve"> </v>
      </c>
      <c r="AA125" s="21" t="str">
        <f>IFERROR(VLOOKUP(A125,'16.09.18 .2 Mt Hutt SL'!A:B,2,FALSE)," ")</f>
        <v xml:space="preserve"> </v>
      </c>
      <c r="AB125" s="21" t="str">
        <f>IFERROR(VLOOKUP(A125,'180923.1 WH SL'!C:K,9,FALSE)," ")</f>
        <v xml:space="preserve"> </v>
      </c>
      <c r="AC125" s="21" t="str">
        <f>IFERROR(VLOOKUP(A125,'180927.1 CA SL '!A:L,12,FALSE)," ")</f>
        <v xml:space="preserve"> </v>
      </c>
      <c r="AD125" s="21" t="str">
        <f>IFERROR(VLOOKUP(A125,'180927.2 CA SL'!A:L,12,FALSE)," ")</f>
        <v xml:space="preserve"> </v>
      </c>
      <c r="AE125" s="21" t="str">
        <f>IFERROR(VLOOKUP(A125,'21.10.18.2   Snowplanet SL'!C:J,8,FALSE)," ")</f>
        <v xml:space="preserve"> </v>
      </c>
      <c r="AF125" t="str">
        <f>IFERROR(VLOOKUP(A125,'21.10.18.4 Snowplanet SL'!C:J,8,FALSE)," ")</f>
        <v xml:space="preserve"> </v>
      </c>
      <c r="AH125" s="25">
        <v>990</v>
      </c>
      <c r="AI125" s="25">
        <v>990</v>
      </c>
      <c r="AJ125" t="str">
        <f>IFERROR((SMALL(T125:AF125,1)+SMALL(T125:AF125,2))/2," ")</f>
        <v xml:space="preserve"> </v>
      </c>
      <c r="AK125" t="str">
        <f>IFERROR(SMALL(T125:AF125,1)+(SMALL(T125:AF125,1)*0.2)," ")</f>
        <v xml:space="preserve"> </v>
      </c>
      <c r="AM125" s="25">
        <f>MIN(AI125,AJ125,AK125)</f>
        <v>990</v>
      </c>
      <c r="AP125" s="21" t="str">
        <f>IFERROR(VLOOKUP(A125,'11.08.18.1 Whaka GS'!A:I,9,FALSE)," ")</f>
        <v xml:space="preserve"> </v>
      </c>
      <c r="AQ125" s="21" t="str">
        <f>IFERROR(VLOOKUP(A125,'11.08.18.2 Whaka GS'!A:G,7,FALSE)," ")</f>
        <v xml:space="preserve"> </v>
      </c>
      <c r="AR125" s="21" t="str">
        <f>IFERROR(VLOOKUP(A125,'18.08.18 .1 Coronet GS'!C:K,9,FALSE)," ")</f>
        <v xml:space="preserve"> </v>
      </c>
      <c r="AS125" s="21" t="str">
        <f>IFERROR(VLOOKUP(A125,'18.08.18 .2 Coronet GS'!C:K,9,FALSE)," ")</f>
        <v xml:space="preserve"> </v>
      </c>
      <c r="AT125" s="21" t="str">
        <f>IFERROR(VLOOKUP(A125,'19.08.18 .1 Coronet GS'!C:K,9,FALSE)," ")</f>
        <v xml:space="preserve"> </v>
      </c>
      <c r="AU125" s="21" t="str">
        <f>IFERROR(VLOOKUP(A125,'19.08.18 .2 Coronet GS'!C:K,9,FALSE)," ")</f>
        <v xml:space="preserve"> </v>
      </c>
      <c r="AV125" s="21" t="str">
        <f>IFERROR(VLOOKUP(A125,'15.09.18.1 Mt Hutt GS '!A:B,2,FALSE)," ")</f>
        <v xml:space="preserve"> </v>
      </c>
      <c r="AW125" s="21" t="str">
        <f>IFERROR(VLOOKUP(A125,'180922.1 WH GS'!C:K,9,FALSE)," ")</f>
        <v xml:space="preserve"> </v>
      </c>
      <c r="AX125" s="21" t="str">
        <f>IFERROR(VLOOKUP(A125,'180922.2 WH GS 2'!C:K,9,FALSE)," ")</f>
        <v xml:space="preserve"> </v>
      </c>
      <c r="AY125" s="21" t="str">
        <f>IFERROR(VLOOKUP(A125,'180928.1 CA GS'!A:L,12,FALSE)," " )</f>
        <v xml:space="preserve"> </v>
      </c>
      <c r="AZ125" s="21" t="str">
        <f>IFERROR(VLOOKUP(A125,'180928.2 CA GS'!C:I,7,FALSE)," ")</f>
        <v xml:space="preserve"> </v>
      </c>
      <c r="BA125" s="21" t="str">
        <f>IFERROR(VLOOKUP(A125,'180928.3 CA GS'!C:I,7,FALSE)," ")</f>
        <v xml:space="preserve"> </v>
      </c>
      <c r="BC125" s="25">
        <v>990</v>
      </c>
      <c r="BD125" s="25">
        <v>990</v>
      </c>
      <c r="BE125" t="str">
        <f>IFERROR((SMALL(AP125:BA125,1)+SMALL(AP125:BA125,2))/2," ")</f>
        <v xml:space="preserve"> </v>
      </c>
      <c r="BF125" t="str">
        <f>IFERROR(SMALL(AP125:BA125,1)+(SMALL(AP125:BA125,1)*0.2)," ")</f>
        <v xml:space="preserve"> </v>
      </c>
      <c r="BH125" s="25">
        <f>MIN(BD125,BE125,BF125)</f>
        <v>990</v>
      </c>
      <c r="BK125" s="21" t="str">
        <f>IFERROR(VLOOKUP(A125,'14.09.18 Mt Hutt SG'!A:C,2,FALSE)," ")</f>
        <v xml:space="preserve"> </v>
      </c>
      <c r="BL125" s="21" t="str">
        <f>IFERROR(VLOOKUP(A125,'14.09.18.2 Mt Hutt SG'!A:B,2,FALSE)," ")</f>
        <v xml:space="preserve"> </v>
      </c>
      <c r="BN125" s="25">
        <v>990</v>
      </c>
      <c r="BO125" s="25">
        <v>990</v>
      </c>
      <c r="BP125" t="str">
        <f>IFERROR((SMALL(BK125:BL125,1)+SMALL(BK125:BL125,2))/2," ")</f>
        <v xml:space="preserve"> </v>
      </c>
      <c r="BQ125" t="str">
        <f>IFERROR(SMALL(BK125:BL125,1)+(SMALL(BK125:BL125,1)*0.2)," ")</f>
        <v xml:space="preserve"> </v>
      </c>
      <c r="BS125" s="25">
        <f>MIN(BO125,BP125,BQ125)</f>
        <v>990</v>
      </c>
    </row>
    <row r="126" spans="1:71" x14ac:dyDescent="0.25">
      <c r="A126">
        <v>2017071913</v>
      </c>
      <c r="B126" t="s">
        <v>549</v>
      </c>
      <c r="C126" t="s">
        <v>550</v>
      </c>
      <c r="D126" t="s">
        <v>157</v>
      </c>
      <c r="E126" t="s">
        <v>52</v>
      </c>
      <c r="F126">
        <v>2005</v>
      </c>
      <c r="G126" t="str">
        <f>VLOOKUP(F126,'18 Age Cats'!A:B,2,FALSE)</f>
        <v>U14</v>
      </c>
      <c r="I126" t="s">
        <v>606</v>
      </c>
      <c r="J126" s="36">
        <f>AM126</f>
        <v>990</v>
      </c>
      <c r="L126" t="str">
        <f>IF(J126=AI126,"*"," ")</f>
        <v>*</v>
      </c>
      <c r="M126" s="36">
        <f>BH126</f>
        <v>990</v>
      </c>
      <c r="O126" t="str">
        <f>IF(M126=BD126,"*"," ")</f>
        <v>*</v>
      </c>
      <c r="P126" s="36">
        <f>BS126</f>
        <v>990</v>
      </c>
      <c r="R126" t="str">
        <f>IF(P126=BO126,"*"," ")</f>
        <v>*</v>
      </c>
      <c r="T126" s="21" t="str">
        <f>IFERROR(VLOOKUP(A126,'15.07.18.1 Mt Hutt SL'!C:I,7,FALSE)," ")</f>
        <v xml:space="preserve"> </v>
      </c>
      <c r="U126" s="21" t="str">
        <f>IFERROR(VLOOKUP(A126,'15.07.18.2 Mt Hutt SL'!C:I,7,FALSE)," ")</f>
        <v xml:space="preserve"> </v>
      </c>
      <c r="V126" s="21" t="str">
        <f>IFERROR(VLOOKUP(A126,'12.08.18.1 Whaka SL'!A:G,7,FALSE)," ")</f>
        <v xml:space="preserve"> </v>
      </c>
      <c r="W126" s="21" t="str">
        <f>IFERROR(VLOOKUP(A126,'12.08.18.2 Whaka SL'!A:G,7,FALSE)," ")</f>
        <v xml:space="preserve"> </v>
      </c>
      <c r="X126" s="24" t="str">
        <f>IFERROR(VLOOKUP(A126,'20.08.18.1 Coronet SL'!C:K,9,FALSE)," ")</f>
        <v xml:space="preserve"> </v>
      </c>
      <c r="Y126" s="21" t="str">
        <f>IFERROR(VLOOKUP(A126,'20.08.18.2 Coronet SL'!C:K,9,FALSE)," ")</f>
        <v xml:space="preserve"> </v>
      </c>
      <c r="Z126" s="21" t="str">
        <f>IFERROR(VLOOKUP(A126,'16.09.18.1 Mt Hutt SL'!A:B,2,FALSE)," ")</f>
        <v xml:space="preserve"> </v>
      </c>
      <c r="AA126" s="21" t="str">
        <f>IFERROR(VLOOKUP(A126,'16.09.18 .2 Mt Hutt SL'!A:B,2,FALSE)," ")</f>
        <v xml:space="preserve"> </v>
      </c>
      <c r="AB126" s="21" t="str">
        <f>IFERROR(VLOOKUP(A126,'180923.1 WH SL'!C:K,9,FALSE)," ")</f>
        <v xml:space="preserve"> </v>
      </c>
      <c r="AC126" s="21" t="str">
        <f>IFERROR(VLOOKUP(A126,'180927.1 CA SL '!A:L,12,FALSE)," ")</f>
        <v xml:space="preserve"> </v>
      </c>
      <c r="AD126" s="21" t="str">
        <f>IFERROR(VLOOKUP(A126,'180927.2 CA SL'!A:L,12,FALSE)," ")</f>
        <v xml:space="preserve"> </v>
      </c>
      <c r="AE126" s="21" t="str">
        <f>IFERROR(VLOOKUP(A126,'21.10.18.2   Snowplanet SL'!C:J,8,FALSE)," ")</f>
        <v xml:space="preserve"> </v>
      </c>
      <c r="AF126" t="str">
        <f>IFERROR(VLOOKUP(A126,'21.10.18.4 Snowplanet SL'!C:J,8,FALSE)," ")</f>
        <v xml:space="preserve"> </v>
      </c>
      <c r="AH126" s="25">
        <f>IFERROR(VLOOKUP(A126,'18.0 Base List'!A:G,5,FALSE),"990.00")</f>
        <v>990</v>
      </c>
      <c r="AI126" s="25">
        <v>990</v>
      </c>
      <c r="AJ126" t="str">
        <f>IFERROR((SMALL(T126:AF126,1)+SMALL(T126:AF126,2))/2," ")</f>
        <v xml:space="preserve"> </v>
      </c>
      <c r="AK126" t="str">
        <f>IFERROR(SMALL(T126:AF126,1)+(SMALL(T126:AF126,1)*0.2)," ")</f>
        <v xml:space="preserve"> </v>
      </c>
      <c r="AM126" s="25">
        <f>MIN(AI126,AJ126,AK126)</f>
        <v>990</v>
      </c>
      <c r="AP126" s="21" t="str">
        <f>IFERROR(VLOOKUP(A126,'11.08.18.1 Whaka GS'!A:I,9,FALSE)," ")</f>
        <v xml:space="preserve"> </v>
      </c>
      <c r="AQ126" s="21" t="str">
        <f>IFERROR(VLOOKUP(A126,'11.08.18.2 Whaka GS'!A:G,7,FALSE)," ")</f>
        <v xml:space="preserve"> </v>
      </c>
      <c r="AR126" s="21" t="str">
        <f>IFERROR(VLOOKUP(A126,'18.08.18 .1 Coronet GS'!C:K,9,FALSE)," ")</f>
        <v xml:space="preserve"> </v>
      </c>
      <c r="AS126" s="21" t="str">
        <f>IFERROR(VLOOKUP(A126,'18.08.18 .2 Coronet GS'!C:K,9,FALSE)," ")</f>
        <v xml:space="preserve"> </v>
      </c>
      <c r="AT126" s="21" t="str">
        <f>IFERROR(VLOOKUP(A126,'19.08.18 .1 Coronet GS'!C:K,9,FALSE)," ")</f>
        <v xml:space="preserve"> </v>
      </c>
      <c r="AU126" s="21" t="str">
        <f>IFERROR(VLOOKUP(A126,'19.08.18 .2 Coronet GS'!C:K,9,FALSE)," ")</f>
        <v xml:space="preserve"> </v>
      </c>
      <c r="AV126" s="21" t="str">
        <f>IFERROR(VLOOKUP(A126,'15.09.18.1 Mt Hutt GS '!A:B,2,FALSE)," ")</f>
        <v xml:space="preserve"> </v>
      </c>
      <c r="AW126" s="21" t="str">
        <f>IFERROR(VLOOKUP(A126,'180922.1 WH GS'!C:K,9,FALSE)," ")</f>
        <v xml:space="preserve"> </v>
      </c>
      <c r="AX126" s="21" t="str">
        <f>IFERROR(VLOOKUP(A126,'180922.2 WH GS 2'!C:K,9,FALSE)," ")</f>
        <v xml:space="preserve"> </v>
      </c>
      <c r="AY126" s="21" t="str">
        <f>IFERROR(VLOOKUP(A126,'180928.1 CA GS'!A:L,12,FALSE)," " )</f>
        <v xml:space="preserve"> </v>
      </c>
      <c r="AZ126" s="21" t="str">
        <f>IFERROR(VLOOKUP(A126,'180928.2 CA GS'!C:I,7,FALSE)," ")</f>
        <v xml:space="preserve"> </v>
      </c>
      <c r="BA126" s="21" t="str">
        <f>IFERROR(VLOOKUP(A126,'180928.3 CA GS'!C:I,7,FALSE)," ")</f>
        <v xml:space="preserve"> </v>
      </c>
      <c r="BC126" s="25">
        <v>990</v>
      </c>
      <c r="BD126" s="25">
        <v>990</v>
      </c>
      <c r="BE126" t="str">
        <f>IFERROR((SMALL(AP126:BA126,1)+SMALL(AP126:BA126,2))/2," ")</f>
        <v xml:space="preserve"> </v>
      </c>
      <c r="BF126" t="str">
        <f>IFERROR(SMALL(AP126:BA126,1)+(SMALL(AP126:BA126,1)*0.2)," ")</f>
        <v xml:space="preserve"> </v>
      </c>
      <c r="BH126" s="25">
        <f>MIN(BD126,BE126,BF126)</f>
        <v>990</v>
      </c>
      <c r="BK126" s="21" t="str">
        <f>IFERROR(VLOOKUP(A126,'14.09.18 Mt Hutt SG'!A:C,2,FALSE)," ")</f>
        <v xml:space="preserve"> </v>
      </c>
      <c r="BL126" s="21" t="str">
        <f>IFERROR(VLOOKUP(A126,'14.09.18.2 Mt Hutt SG'!A:B,2,FALSE)," ")</f>
        <v xml:space="preserve"> </v>
      </c>
      <c r="BN126" s="25">
        <v>990</v>
      </c>
      <c r="BO126" s="25">
        <v>990</v>
      </c>
      <c r="BP126" t="str">
        <f>IFERROR((SMALL(BK126:BL126,1)+SMALL(BK126:BL126,2))/2," ")</f>
        <v xml:space="preserve"> </v>
      </c>
      <c r="BQ126" t="str">
        <f>IFERROR(SMALL(BK126:BL126,1)+(SMALL(BK126:BL126,1)*0.2)," ")</f>
        <v xml:space="preserve"> </v>
      </c>
      <c r="BS126" s="25">
        <f>MIN(BO126,BP126,BQ126)</f>
        <v>990</v>
      </c>
    </row>
    <row r="127" spans="1:71" x14ac:dyDescent="0.25">
      <c r="A127">
        <v>201301514</v>
      </c>
      <c r="B127" t="s">
        <v>142</v>
      </c>
      <c r="C127" t="s">
        <v>277</v>
      </c>
      <c r="D127" t="s">
        <v>58</v>
      </c>
      <c r="E127" t="s">
        <v>52</v>
      </c>
      <c r="F127">
        <v>2003</v>
      </c>
      <c r="G127" t="str">
        <f>VLOOKUP(F127,'18 Age Cats'!A:B,2,FALSE)</f>
        <v>U16</v>
      </c>
      <c r="H127" t="s">
        <v>598</v>
      </c>
      <c r="I127" t="s">
        <v>598</v>
      </c>
      <c r="J127" s="36">
        <f>AM127</f>
        <v>113.215</v>
      </c>
      <c r="K127">
        <v>14</v>
      </c>
      <c r="L127" t="str">
        <f>IF(J127=AI127,"*"," ")</f>
        <v xml:space="preserve"> </v>
      </c>
      <c r="M127" s="36">
        <f>BH127</f>
        <v>140.47499999999999</v>
      </c>
      <c r="N127">
        <v>33</v>
      </c>
      <c r="O127" t="str">
        <f>IF(M127=BD127,"*"," ")</f>
        <v xml:space="preserve"> </v>
      </c>
      <c r="P127" s="36">
        <f>BS127</f>
        <v>324.15600000000001</v>
      </c>
      <c r="Q127">
        <v>34</v>
      </c>
      <c r="R127" t="str">
        <f>IF(P127=BO127,"*"," ")</f>
        <v xml:space="preserve"> </v>
      </c>
      <c r="T127" s="21" t="str">
        <f>IFERROR(VLOOKUP(A127,'15.07.18.1 Mt Hutt SL'!C:I,7,FALSE)," ")</f>
        <v xml:space="preserve"> </v>
      </c>
      <c r="U127" s="21" t="str">
        <f>IFERROR(VLOOKUP(A127,'15.07.18.2 Mt Hutt SL'!C:I,7,FALSE)," ")</f>
        <v xml:space="preserve"> </v>
      </c>
      <c r="V127" s="21">
        <f>IFERROR(VLOOKUP(A127,'12.08.18.1 Whaka SL'!A:G,7,FALSE)," ")</f>
        <v>148.37</v>
      </c>
      <c r="W127" s="21">
        <f>IFERROR(VLOOKUP(A127,'12.08.18.2 Whaka SL'!A:G,7,FALSE)," ")</f>
        <v>127.69</v>
      </c>
      <c r="X127" s="24">
        <f>IFERROR(VLOOKUP(A127,'20.08.18.1 Coronet SL'!C:K,9,FALSE)," ")</f>
        <v>260.04000000000002</v>
      </c>
      <c r="Y127" s="21">
        <f>IFERROR(VLOOKUP(A127,'20.08.18.2 Coronet SL'!C:K,9,FALSE)," ")</f>
        <v>245.67</v>
      </c>
      <c r="Z127" s="21">
        <f>IFERROR(VLOOKUP(A127,'16.09.18.1 Mt Hutt SL'!A:B,2,FALSE)," ")</f>
        <v>211.04</v>
      </c>
      <c r="AA127" s="21">
        <f>IFERROR(VLOOKUP(A127,'16.09.18 .2 Mt Hutt SL'!A:B,2,FALSE)," ")</f>
        <v>172.43</v>
      </c>
      <c r="AB127" s="21">
        <f>IFERROR(VLOOKUP(A127,'180923.1 WH SL'!C:K,9,FALSE)," ")</f>
        <v>188.89</v>
      </c>
      <c r="AC127" s="21">
        <f>IFERROR(VLOOKUP(A127,'180927.1 CA SL '!A:L,12,FALSE)," ")</f>
        <v>206</v>
      </c>
      <c r="AD127" s="21">
        <f>IFERROR(VLOOKUP(A127,'180927.2 CA SL'!A:L,12,FALSE)," ")</f>
        <v>214.03</v>
      </c>
      <c r="AE127" s="21">
        <f>IFERROR(VLOOKUP(A127,'21.10.18.2   Snowplanet SL'!C:J,8,FALSE)," ")</f>
        <v>98.74</v>
      </c>
      <c r="AF127" t="str">
        <f>IFERROR(VLOOKUP(A127,'21.10.18.4 Snowplanet SL'!C:J,8,FALSE)," ")</f>
        <v xml:space="preserve"> </v>
      </c>
      <c r="AH127" s="25">
        <f>IFERROR(VLOOKUP(A127,'18.0 Base List'!A:G,5,FALSE),"990.00")</f>
        <v>87.82</v>
      </c>
      <c r="AI127" s="25">
        <v>990</v>
      </c>
      <c r="AJ127">
        <f>IFERROR((SMALL(T127:AF127,1)+SMALL(T127:AF127,2))/2," ")</f>
        <v>113.215</v>
      </c>
      <c r="AK127">
        <f>IFERROR(SMALL(T127:AF127,1)+(SMALL(T127:AF127,1)*0.2)," ")</f>
        <v>118.488</v>
      </c>
      <c r="AM127" s="25">
        <f>MIN(AI127,AJ127,AK127)</f>
        <v>113.215</v>
      </c>
      <c r="AP127" s="21">
        <f>IFERROR(VLOOKUP(A127,'11.08.18.1 Whaka GS'!A:I,9,FALSE)," ")</f>
        <v>149.04</v>
      </c>
      <c r="AQ127" s="21">
        <f>IFERROR(VLOOKUP(A127,'11.08.18.2 Whaka GS'!A:G,7,FALSE)," ")</f>
        <v>144.5</v>
      </c>
      <c r="AR127" s="21">
        <f>IFERROR(VLOOKUP(A127,'18.08.18 .1 Coronet GS'!C:K,9,FALSE)," ")</f>
        <v>166.33</v>
      </c>
      <c r="AS127" s="21">
        <f>IFERROR(VLOOKUP(A127,'18.08.18 .2 Coronet GS'!C:K,9,FALSE)," ")</f>
        <v>176.4</v>
      </c>
      <c r="AT127" s="21">
        <f>IFERROR(VLOOKUP(A127,'19.08.18 .1 Coronet GS'!C:K,9,FALSE)," ")</f>
        <v>193.96</v>
      </c>
      <c r="AU127" s="21">
        <f>IFERROR(VLOOKUP(A127,'19.08.18 .2 Coronet GS'!C:K,9,FALSE)," ")</f>
        <v>209.13</v>
      </c>
      <c r="AV127" s="21">
        <f>IFERROR(VLOOKUP(A127,'15.09.18.1 Mt Hutt GS '!A:B,2,FALSE)," ")</f>
        <v>222.94</v>
      </c>
      <c r="AW127" s="21">
        <f>IFERROR(VLOOKUP(A127,'180922.1 WH GS'!C:K,9,FALSE)," ")</f>
        <v>136.44999999999999</v>
      </c>
      <c r="AX127" s="21">
        <f>IFERROR(VLOOKUP(A127,'180922.2 WH GS 2'!C:K,9,FALSE)," ")</f>
        <v>183.62</v>
      </c>
      <c r="AY127" s="21">
        <f>IFERROR(VLOOKUP(A127,'180928.1 CA GS'!A:L,12,FALSE)," " )</f>
        <v>176.48</v>
      </c>
      <c r="AZ127" s="21">
        <f>IFERROR(VLOOKUP(A127,'180928.2 CA GS'!C:I,7,FALSE)," ")</f>
        <v>160.47</v>
      </c>
      <c r="BA127" s="21">
        <f>IFERROR(VLOOKUP(A127,'180928.3 CA GS'!C:I,7,FALSE)," ")</f>
        <v>159.04</v>
      </c>
      <c r="BC127" s="25">
        <v>166.27999999999997</v>
      </c>
      <c r="BD127" s="25">
        <v>990</v>
      </c>
      <c r="BE127">
        <f>IFERROR((SMALL(AP127:BA127,1)+SMALL(AP127:BA127,2))/2," ")</f>
        <v>140.47499999999999</v>
      </c>
      <c r="BF127">
        <f>IFERROR(SMALL(AP127:BA127,1)+(SMALL(AP127:BA127,1)*0.2)," ")</f>
        <v>163.73999999999998</v>
      </c>
      <c r="BH127" s="25">
        <f>MIN(BD127,BE127,BF127)</f>
        <v>140.47499999999999</v>
      </c>
      <c r="BK127" s="21">
        <f>IFERROR(VLOOKUP(A127,'14.09.18 Mt Hutt SG'!A:C,2,FALSE)," ")</f>
        <v>270.13</v>
      </c>
      <c r="BL127" s="21" t="str">
        <f>IFERROR(VLOOKUP(A127,'14.09.18.2 Mt Hutt SG'!A:B,2,FALSE)," ")</f>
        <v xml:space="preserve"> </v>
      </c>
      <c r="BN127" s="25">
        <v>172.995</v>
      </c>
      <c r="BO127" s="25">
        <v>990</v>
      </c>
      <c r="BP127" t="str">
        <f>IFERROR((SMALL(BK127:BL127,1)+SMALL(BK127:BL127,2))/2," ")</f>
        <v xml:space="preserve"> </v>
      </c>
      <c r="BQ127">
        <f>IFERROR(SMALL(BK127:BL127,1)+(SMALL(BK127:BL127,1)*0.2)," ")</f>
        <v>324.15600000000001</v>
      </c>
      <c r="BS127" s="25">
        <f>MIN(BO127,BP127,BQ127)</f>
        <v>324.15600000000001</v>
      </c>
    </row>
    <row r="128" spans="1:71" x14ac:dyDescent="0.25">
      <c r="A128">
        <v>2018070428</v>
      </c>
      <c r="B128" t="s">
        <v>632</v>
      </c>
      <c r="C128" t="s">
        <v>633</v>
      </c>
      <c r="D128" t="s">
        <v>94</v>
      </c>
      <c r="E128" t="s">
        <v>57</v>
      </c>
      <c r="F128">
        <v>2004</v>
      </c>
      <c r="G128" t="str">
        <f>VLOOKUP(F128,'18 Age Cats'!A:B,2,FALSE)</f>
        <v>U16</v>
      </c>
      <c r="I128" t="s">
        <v>631</v>
      </c>
      <c r="J128" s="36">
        <f>AM128</f>
        <v>990</v>
      </c>
      <c r="L128" t="str">
        <f>IF(J128=AI128,"*"," ")</f>
        <v>*</v>
      </c>
      <c r="M128" s="36">
        <f>BH128</f>
        <v>990</v>
      </c>
      <c r="O128" t="str">
        <f>IF(M128=BD128,"*"," ")</f>
        <v>*</v>
      </c>
      <c r="P128" s="36">
        <f>BS128</f>
        <v>990</v>
      </c>
      <c r="R128" t="str">
        <f>IF(P128=BO128,"*"," ")</f>
        <v>*</v>
      </c>
      <c r="T128" s="21" t="str">
        <f>IFERROR(VLOOKUP(A128,'15.07.18.1 Mt Hutt SL'!C:I,7,FALSE)," ")</f>
        <v xml:space="preserve"> </v>
      </c>
      <c r="U128" s="21" t="str">
        <f>IFERROR(VLOOKUP(A128,'15.07.18.2 Mt Hutt SL'!C:I,7,FALSE)," ")</f>
        <v xml:space="preserve"> </v>
      </c>
      <c r="V128" s="21" t="str">
        <f>IFERROR(VLOOKUP(A128,'12.08.18.1 Whaka SL'!A:G,7,FALSE)," ")</f>
        <v xml:space="preserve"> </v>
      </c>
      <c r="W128" s="21" t="str">
        <f>IFERROR(VLOOKUP(A128,'12.08.18.2 Whaka SL'!A:G,7,FALSE)," ")</f>
        <v xml:space="preserve"> </v>
      </c>
      <c r="X128" s="24" t="str">
        <f>IFERROR(VLOOKUP(A128,'20.08.18.1 Coronet SL'!C:K,9,FALSE)," ")</f>
        <v xml:space="preserve"> </v>
      </c>
      <c r="Y128" s="21" t="str">
        <f>IFERROR(VLOOKUP(A128,'20.08.18.2 Coronet SL'!C:K,9,FALSE)," ")</f>
        <v xml:space="preserve"> </v>
      </c>
      <c r="Z128" s="21" t="str">
        <f>IFERROR(VLOOKUP(A128,'16.09.18.1 Mt Hutt SL'!A:B,2,FALSE)," ")</f>
        <v xml:space="preserve"> </v>
      </c>
      <c r="AA128" s="21" t="str">
        <f>IFERROR(VLOOKUP(A128,'16.09.18 .2 Mt Hutt SL'!A:B,2,FALSE)," ")</f>
        <v xml:space="preserve"> </v>
      </c>
      <c r="AB128" s="21" t="str">
        <f>IFERROR(VLOOKUP(A128,'180923.1 WH SL'!C:K,9,FALSE)," ")</f>
        <v xml:space="preserve"> </v>
      </c>
      <c r="AC128" s="21" t="str">
        <f>IFERROR(VLOOKUP(A128,'180927.1 CA SL '!A:L,12,FALSE)," ")</f>
        <v xml:space="preserve"> </v>
      </c>
      <c r="AD128" s="21" t="str">
        <f>IFERROR(VLOOKUP(A128,'180927.2 CA SL'!A:L,12,FALSE)," ")</f>
        <v xml:space="preserve"> </v>
      </c>
      <c r="AE128" s="21" t="str">
        <f>IFERROR(VLOOKUP(A128,'21.10.18.2   Snowplanet SL'!C:J,8,FALSE)," ")</f>
        <v xml:space="preserve"> </v>
      </c>
      <c r="AF128" t="str">
        <f>IFERROR(VLOOKUP(A128,'21.10.18.4 Snowplanet SL'!C:J,8,FALSE)," ")</f>
        <v xml:space="preserve"> </v>
      </c>
      <c r="AH128" s="25">
        <v>990</v>
      </c>
      <c r="AI128" s="25">
        <v>990</v>
      </c>
      <c r="AJ128" t="str">
        <f>IFERROR((SMALL(T128:AF128,1)+SMALL(T128:AF128,2))/2," ")</f>
        <v xml:space="preserve"> </v>
      </c>
      <c r="AK128" t="str">
        <f>IFERROR(SMALL(T128:AF128,1)+(SMALL(T128:AF128,1)*0.2)," ")</f>
        <v xml:space="preserve"> </v>
      </c>
      <c r="AM128" s="25">
        <f>MIN(AI128,AJ128,AK128)</f>
        <v>990</v>
      </c>
      <c r="AP128" s="21" t="str">
        <f>IFERROR(VLOOKUP(A128,'11.08.18.1 Whaka GS'!A:I,9,FALSE)," ")</f>
        <v xml:space="preserve"> </v>
      </c>
      <c r="AQ128" s="21" t="str">
        <f>IFERROR(VLOOKUP(A128,'11.08.18.2 Whaka GS'!A:G,7,FALSE)," ")</f>
        <v xml:space="preserve"> </v>
      </c>
      <c r="AR128" s="21" t="str">
        <f>IFERROR(VLOOKUP(A128,'18.08.18 .1 Coronet GS'!C:K,9,FALSE)," ")</f>
        <v xml:space="preserve"> </v>
      </c>
      <c r="AS128" s="21" t="str">
        <f>IFERROR(VLOOKUP(A128,'18.08.18 .2 Coronet GS'!C:K,9,FALSE)," ")</f>
        <v xml:space="preserve"> </v>
      </c>
      <c r="AT128" s="21" t="str">
        <f>IFERROR(VLOOKUP(A128,'19.08.18 .1 Coronet GS'!C:K,9,FALSE)," ")</f>
        <v xml:space="preserve"> </v>
      </c>
      <c r="AU128" s="21" t="str">
        <f>IFERROR(VLOOKUP(A128,'19.08.18 .2 Coronet GS'!C:K,9,FALSE)," ")</f>
        <v xml:space="preserve"> </v>
      </c>
      <c r="AV128" s="21" t="str">
        <f>IFERROR(VLOOKUP(A128,'15.09.18.1 Mt Hutt GS '!A:B,2,FALSE)," ")</f>
        <v xml:space="preserve"> </v>
      </c>
      <c r="AW128" s="21" t="str">
        <f>IFERROR(VLOOKUP(A128,'180922.1 WH GS'!C:K,9,FALSE)," ")</f>
        <v xml:space="preserve"> </v>
      </c>
      <c r="AX128" s="21" t="str">
        <f>IFERROR(VLOOKUP(A128,'180922.2 WH GS 2'!C:K,9,FALSE)," ")</f>
        <v xml:space="preserve"> </v>
      </c>
      <c r="AY128" s="21" t="str">
        <f>IFERROR(VLOOKUP(A128,'180928.1 CA GS'!A:L,12,FALSE)," " )</f>
        <v xml:space="preserve"> </v>
      </c>
      <c r="AZ128" s="21" t="str">
        <f>IFERROR(VLOOKUP(A128,'180928.2 CA GS'!C:I,7,FALSE)," ")</f>
        <v xml:space="preserve"> </v>
      </c>
      <c r="BA128" s="21" t="str">
        <f>IFERROR(VLOOKUP(A128,'180928.3 CA GS'!C:I,7,FALSE)," ")</f>
        <v xml:space="preserve"> </v>
      </c>
      <c r="BC128" s="25">
        <v>990</v>
      </c>
      <c r="BD128" s="25">
        <v>990</v>
      </c>
      <c r="BE128" t="str">
        <f>IFERROR((SMALL(AP128:BA128,1)+SMALL(AP128:BA128,2))/2," ")</f>
        <v xml:space="preserve"> </v>
      </c>
      <c r="BF128" t="str">
        <f>IFERROR(SMALL(AP128:BA128,1)+(SMALL(AP128:BA128,1)*0.2)," ")</f>
        <v xml:space="preserve"> </v>
      </c>
      <c r="BH128" s="25">
        <f>MIN(BD128,BE128,BF128)</f>
        <v>990</v>
      </c>
      <c r="BK128" s="21" t="str">
        <f>IFERROR(VLOOKUP(A128,'14.09.18 Mt Hutt SG'!A:C,2,FALSE)," ")</f>
        <v xml:space="preserve"> </v>
      </c>
      <c r="BL128" s="21" t="str">
        <f>IFERROR(VLOOKUP(A128,'14.09.18.2 Mt Hutt SG'!A:B,2,FALSE)," ")</f>
        <v xml:space="preserve"> </v>
      </c>
      <c r="BN128" s="25">
        <v>990</v>
      </c>
      <c r="BO128" s="25">
        <v>990</v>
      </c>
      <c r="BP128" t="str">
        <f>IFERROR((SMALL(BK128:BL128,1)+SMALL(BK128:BL128,2))/2," ")</f>
        <v xml:space="preserve"> </v>
      </c>
      <c r="BQ128" t="str">
        <f>IFERROR(SMALL(BK128:BL128,1)+(SMALL(BK128:BL128,1)*0.2)," ")</f>
        <v xml:space="preserve"> </v>
      </c>
      <c r="BS128" s="25">
        <f>MIN(BO128,BP128,BQ128)</f>
        <v>990</v>
      </c>
    </row>
    <row r="129" spans="1:71" x14ac:dyDescent="0.25">
      <c r="A129">
        <v>2018080532</v>
      </c>
      <c r="B129" t="s">
        <v>550</v>
      </c>
      <c r="C129" t="s">
        <v>762</v>
      </c>
      <c r="D129" t="s">
        <v>157</v>
      </c>
      <c r="E129" t="s">
        <v>52</v>
      </c>
      <c r="F129">
        <v>2006</v>
      </c>
      <c r="G129" t="str">
        <f>VLOOKUP(F129,'18 Age Cats'!A:B,2,FALSE)</f>
        <v>U14</v>
      </c>
      <c r="J129" s="36">
        <f>AM129</f>
        <v>872.77199999999993</v>
      </c>
      <c r="K129">
        <v>84</v>
      </c>
      <c r="L129" t="str">
        <f>IF(J129=AI129,"*"," ")</f>
        <v xml:space="preserve"> </v>
      </c>
      <c r="M129" s="36">
        <f>BH129</f>
        <v>329.07</v>
      </c>
      <c r="N129">
        <v>72</v>
      </c>
      <c r="O129" t="str">
        <f>IF(M129=BD129,"*"," ")</f>
        <v xml:space="preserve"> </v>
      </c>
      <c r="P129" s="36">
        <f>BS129</f>
        <v>990</v>
      </c>
      <c r="R129" t="str">
        <f>IF(P129=BO129,"*"," ")</f>
        <v>*</v>
      </c>
      <c r="V129" s="21" t="str">
        <f>IFERROR(VLOOKUP(A129,'12.08.18.1 Whaka SL'!A:G,7,FALSE)," ")</f>
        <v xml:space="preserve"> </v>
      </c>
      <c r="W129" s="21" t="str">
        <f>IFERROR(VLOOKUP(A129,'12.08.18.2 Whaka SL'!A:G,7,FALSE)," ")</f>
        <v xml:space="preserve"> </v>
      </c>
      <c r="X129" s="24"/>
      <c r="Y129" s="21">
        <f>IFERROR(VLOOKUP(A129,'20.08.18.2 Coronet SL'!C:K,9,FALSE)," ")</f>
        <v>727.31</v>
      </c>
      <c r="Z129" s="21" t="str">
        <f>IFERROR(VLOOKUP(A129,'16.09.18.1 Mt Hutt SL'!A:B,2,FALSE)," ")</f>
        <v xml:space="preserve"> </v>
      </c>
      <c r="AA129" s="21" t="str">
        <f>IFERROR(VLOOKUP(A129,'16.09.18 .2 Mt Hutt SL'!A:B,2,FALSE)," ")</f>
        <v xml:space="preserve"> </v>
      </c>
      <c r="AB129" s="21" t="str">
        <f>IFERROR(VLOOKUP(A129,'180923.1 WH SL'!C:K,9,FALSE)," ")</f>
        <v xml:space="preserve"> </v>
      </c>
      <c r="AC129" s="21" t="str">
        <f>IFERROR(VLOOKUP(A129,'180927.1 CA SL '!A:L,12,FALSE)," ")</f>
        <v xml:space="preserve"> </v>
      </c>
      <c r="AD129" s="21" t="str">
        <f>IFERROR(VLOOKUP(A129,'180927.2 CA SL'!A:L,12,FALSE)," ")</f>
        <v xml:space="preserve"> </v>
      </c>
      <c r="AE129" s="21" t="str">
        <f>IFERROR(VLOOKUP(A129,'21.10.18.2   Snowplanet SL'!C:J,8,FALSE)," ")</f>
        <v xml:space="preserve"> </v>
      </c>
      <c r="AF129" t="str">
        <f>IFERROR(VLOOKUP(A129,'21.10.18.4 Snowplanet SL'!C:J,8,FALSE)," ")</f>
        <v xml:space="preserve"> </v>
      </c>
      <c r="AH129" s="25">
        <v>990</v>
      </c>
      <c r="AI129" s="25">
        <v>990</v>
      </c>
      <c r="AJ129" t="str">
        <f>IFERROR((SMALL(T129:AF129,1)+SMALL(T129:AF129,2))/2," ")</f>
        <v xml:space="preserve"> </v>
      </c>
      <c r="AK129">
        <f>IFERROR(SMALL(T129:AF129,1)+(SMALL(T129:AF129,1)*0.2)," ")</f>
        <v>872.77199999999993</v>
      </c>
      <c r="AM129" s="25">
        <f>MIN(AI129,AJ129,AK129)</f>
        <v>872.77199999999993</v>
      </c>
      <c r="AP129" s="21" t="str">
        <f>IFERROR(VLOOKUP(A129,'11.08.18.1 Whaka GS'!A:I,9,FALSE)," ")</f>
        <v xml:space="preserve"> </v>
      </c>
      <c r="AQ129" s="21" t="str">
        <f>IFERROR(VLOOKUP(A129,'11.08.18.2 Whaka GS'!A:G,7,FALSE)," ")</f>
        <v xml:space="preserve"> </v>
      </c>
      <c r="AR129" s="21">
        <f>IFERROR(VLOOKUP(A129,'18.08.18 .1 Coronet GS'!C:K,9,FALSE)," ")</f>
        <v>290.43</v>
      </c>
      <c r="AS129" s="21">
        <f>IFERROR(VLOOKUP(A129,'18.08.18 .2 Coronet GS'!C:K,9,FALSE)," ")</f>
        <v>367.71</v>
      </c>
      <c r="AT129" s="21">
        <f>IFERROR(VLOOKUP(A129,'19.08.18 .1 Coronet GS'!C:K,9,FALSE)," ")</f>
        <v>403.88</v>
      </c>
      <c r="AU129" s="21">
        <f>IFERROR(VLOOKUP(A129,'19.08.18 .2 Coronet GS'!C:K,9,FALSE)," ")</f>
        <v>402.11</v>
      </c>
      <c r="AV129" s="21" t="str">
        <f>IFERROR(VLOOKUP(A129,'15.09.18.1 Mt Hutt GS '!A:B,2,FALSE)," ")</f>
        <v xml:space="preserve"> </v>
      </c>
      <c r="AW129" s="21" t="str">
        <f>IFERROR(VLOOKUP(A129,'180922.1 WH GS'!C:K,9,FALSE)," ")</f>
        <v xml:space="preserve"> </v>
      </c>
      <c r="AX129" s="21" t="str">
        <f>IFERROR(VLOOKUP(A129,'180922.2 WH GS 2'!C:K,9,FALSE)," ")</f>
        <v xml:space="preserve"> </v>
      </c>
      <c r="AY129" s="21" t="str">
        <f>IFERROR(VLOOKUP(A129,'180928.1 CA GS'!A:L,12,FALSE)," " )</f>
        <v xml:space="preserve"> </v>
      </c>
      <c r="AZ129" s="21" t="str">
        <f>IFERROR(VLOOKUP(A129,'180928.2 CA GS'!C:I,7,FALSE)," ")</f>
        <v xml:space="preserve"> </v>
      </c>
      <c r="BA129" s="21" t="str">
        <f>IFERROR(VLOOKUP(A129,'180928.3 CA GS'!C:I,7,FALSE)," ")</f>
        <v xml:space="preserve"> </v>
      </c>
      <c r="BC129" s="25">
        <v>990</v>
      </c>
      <c r="BD129" s="25">
        <v>990</v>
      </c>
      <c r="BE129">
        <f>IFERROR((SMALL(AP129:BA129,1)+SMALL(AP129:BA129,2))/2," ")</f>
        <v>329.07</v>
      </c>
      <c r="BF129">
        <f>IFERROR(SMALL(AP129:BA129,1)+(SMALL(AP129:BA129,1)*0.2)," ")</f>
        <v>348.51600000000002</v>
      </c>
      <c r="BH129" s="25">
        <f>MIN(BD129,BE129,BF129)</f>
        <v>329.07</v>
      </c>
      <c r="BK129" s="21" t="str">
        <f>IFERROR(VLOOKUP(A129,'14.09.18 Mt Hutt SG'!A:C,2,FALSE)," ")</f>
        <v xml:space="preserve"> </v>
      </c>
      <c r="BL129" s="21" t="str">
        <f>IFERROR(VLOOKUP(A129,'14.09.18.2 Mt Hutt SG'!A:B,2,FALSE)," ")</f>
        <v xml:space="preserve"> </v>
      </c>
      <c r="BN129" s="25">
        <v>990</v>
      </c>
      <c r="BO129" s="25">
        <v>990</v>
      </c>
      <c r="BP129" t="str">
        <f>IFERROR((SMALL(BK129:BL129,1)+SMALL(BK129:BL129,2))/2," ")</f>
        <v xml:space="preserve"> </v>
      </c>
      <c r="BQ129" t="str">
        <f>IFERROR(SMALL(BK129:BL129,1)+(SMALL(BK129:BL129,1)*0.2)," ")</f>
        <v xml:space="preserve"> </v>
      </c>
      <c r="BS129" s="25">
        <f>MIN(BO129,BP129,BQ129)</f>
        <v>990</v>
      </c>
    </row>
    <row r="130" spans="1:71" x14ac:dyDescent="0.25">
      <c r="A130">
        <v>201306366</v>
      </c>
      <c r="B130" t="s">
        <v>602</v>
      </c>
      <c r="C130" t="s">
        <v>603</v>
      </c>
      <c r="D130" t="s">
        <v>58</v>
      </c>
      <c r="E130" t="s">
        <v>57</v>
      </c>
      <c r="F130">
        <v>1995</v>
      </c>
      <c r="G130" t="str">
        <f>VLOOKUP(F130,'18 Age Cats'!A:B,2,FALSE)</f>
        <v>Sen</v>
      </c>
      <c r="H130" t="s">
        <v>514</v>
      </c>
      <c r="J130" s="36">
        <f>AM130</f>
        <v>990</v>
      </c>
      <c r="L130" t="str">
        <f>IF(J130=AI130,"*"," ")</f>
        <v>*</v>
      </c>
      <c r="M130" s="36">
        <f>BH130</f>
        <v>990</v>
      </c>
      <c r="O130" t="str">
        <f>IF(M130=BD130,"*"," ")</f>
        <v>*</v>
      </c>
      <c r="P130" s="36">
        <f>BS130</f>
        <v>990</v>
      </c>
      <c r="R130" t="str">
        <f>IF(P130=BO130,"*"," ")</f>
        <v>*</v>
      </c>
      <c r="T130" s="21" t="str">
        <f>IFERROR(VLOOKUP(A130,'15.07.18.1 Mt Hutt SL'!C:I,7,FALSE)," ")</f>
        <v xml:space="preserve"> </v>
      </c>
      <c r="U130" s="21" t="str">
        <f>IFERROR(VLOOKUP(A130,'15.07.18.2 Mt Hutt SL'!C:I,7,FALSE)," ")</f>
        <v xml:space="preserve"> </v>
      </c>
      <c r="V130" s="21" t="str">
        <f>IFERROR(VLOOKUP(A130,'12.08.18.1 Whaka SL'!A:G,7,FALSE)," ")</f>
        <v xml:space="preserve"> </v>
      </c>
      <c r="W130" s="21" t="str">
        <f>IFERROR(VLOOKUP(A130,'12.08.18.2 Whaka SL'!A:G,7,FALSE)," ")</f>
        <v xml:space="preserve"> </v>
      </c>
      <c r="X130" s="24" t="str">
        <f>IFERROR(VLOOKUP(A130,'20.08.18.1 Coronet SL'!C:K,9,FALSE)," ")</f>
        <v xml:space="preserve"> </v>
      </c>
      <c r="Y130" s="21" t="str">
        <f>IFERROR(VLOOKUP(A130,'20.08.18.2 Coronet SL'!C:K,9,FALSE)," ")</f>
        <v xml:space="preserve"> </v>
      </c>
      <c r="Z130" s="21" t="str">
        <f>IFERROR(VLOOKUP(A130,'16.09.18.1 Mt Hutt SL'!A:B,2,FALSE)," ")</f>
        <v xml:space="preserve"> </v>
      </c>
      <c r="AA130" s="21" t="str">
        <f>IFERROR(VLOOKUP(A130,'16.09.18 .2 Mt Hutt SL'!A:B,2,FALSE)," ")</f>
        <v xml:space="preserve"> </v>
      </c>
      <c r="AB130" s="21" t="str">
        <f>IFERROR(VLOOKUP(A130,'180923.1 WH SL'!C:K,9,FALSE)," ")</f>
        <v xml:space="preserve"> </v>
      </c>
      <c r="AC130" s="21" t="str">
        <f>IFERROR(VLOOKUP(A130,'180927.1 CA SL '!A:L,12,FALSE)," ")</f>
        <v xml:space="preserve"> </v>
      </c>
      <c r="AD130" s="21" t="str">
        <f>IFERROR(VLOOKUP(A130,'180927.2 CA SL'!A:L,12,FALSE)," ")</f>
        <v xml:space="preserve"> </v>
      </c>
      <c r="AE130" s="21" t="str">
        <f>IFERROR(VLOOKUP(A130,'21.10.18.2   Snowplanet SL'!C:J,8,FALSE)," ")</f>
        <v xml:space="preserve"> </v>
      </c>
      <c r="AF130" t="str">
        <f>IFERROR(VLOOKUP(A130,'21.10.18.4 Snowplanet SL'!C:J,8,FALSE)," ")</f>
        <v xml:space="preserve"> </v>
      </c>
      <c r="AH130" s="25">
        <v>990</v>
      </c>
      <c r="AI130" s="25">
        <v>990</v>
      </c>
      <c r="AJ130" t="str">
        <f>IFERROR((SMALL(T130:AF130,1)+SMALL(T130:AF130,2))/2," ")</f>
        <v xml:space="preserve"> </v>
      </c>
      <c r="AK130" t="str">
        <f>IFERROR(SMALL(T130:AF130,1)+(SMALL(T130:AF130,1)*0.2)," ")</f>
        <v xml:space="preserve"> </v>
      </c>
      <c r="AM130" s="25">
        <f>MIN(AI130,AJ130,AK130)</f>
        <v>990</v>
      </c>
      <c r="AP130" s="21" t="str">
        <f>IFERROR(VLOOKUP(A130,'11.08.18.1 Whaka GS'!A:I,9,FALSE)," ")</f>
        <v xml:space="preserve"> </v>
      </c>
      <c r="AQ130" s="21" t="str">
        <f>IFERROR(VLOOKUP(A130,'11.08.18.2 Whaka GS'!A:G,7,FALSE)," ")</f>
        <v xml:space="preserve"> </v>
      </c>
      <c r="AR130" s="21" t="str">
        <f>IFERROR(VLOOKUP(A130,'18.08.18 .1 Coronet GS'!C:K,9,FALSE)," ")</f>
        <v xml:space="preserve"> </v>
      </c>
      <c r="AS130" s="21" t="str">
        <f>IFERROR(VLOOKUP(A130,'18.08.18 .2 Coronet GS'!C:K,9,FALSE)," ")</f>
        <v xml:space="preserve"> </v>
      </c>
      <c r="AT130" s="21" t="str">
        <f>IFERROR(VLOOKUP(A130,'19.08.18 .1 Coronet GS'!C:K,9,FALSE)," ")</f>
        <v xml:space="preserve"> </v>
      </c>
      <c r="AU130" s="21" t="str">
        <f>IFERROR(VLOOKUP(A130,'19.08.18 .2 Coronet GS'!C:K,9,FALSE)," ")</f>
        <v xml:space="preserve"> </v>
      </c>
      <c r="AV130" s="21" t="str">
        <f>IFERROR(VLOOKUP(A130,'15.09.18.1 Mt Hutt GS '!A:B,2,FALSE)," ")</f>
        <v xml:space="preserve"> </v>
      </c>
      <c r="AW130" s="21" t="str">
        <f>IFERROR(VLOOKUP(A130,'180922.1 WH GS'!C:K,9,FALSE)," ")</f>
        <v xml:space="preserve"> </v>
      </c>
      <c r="AX130" s="21" t="str">
        <f>IFERROR(VLOOKUP(A130,'180922.2 WH GS 2'!C:K,9,FALSE)," ")</f>
        <v xml:space="preserve"> </v>
      </c>
      <c r="AY130" s="21" t="str">
        <f>IFERROR(VLOOKUP(A130,'180928.1 CA GS'!A:L,12,FALSE)," " )</f>
        <v xml:space="preserve"> </v>
      </c>
      <c r="AZ130" s="21" t="str">
        <f>IFERROR(VLOOKUP(A130,'180928.2 CA GS'!C:I,7,FALSE)," ")</f>
        <v xml:space="preserve"> </v>
      </c>
      <c r="BA130" s="21" t="str">
        <f>IFERROR(VLOOKUP(A130,'180928.3 CA GS'!C:I,7,FALSE)," ")</f>
        <v xml:space="preserve"> </v>
      </c>
      <c r="BC130" s="25">
        <v>990</v>
      </c>
      <c r="BD130" s="25">
        <v>990</v>
      </c>
      <c r="BE130" t="str">
        <f>IFERROR((SMALL(AP130:BA130,1)+SMALL(AP130:BA130,2))/2," ")</f>
        <v xml:space="preserve"> </v>
      </c>
      <c r="BF130" t="str">
        <f>IFERROR(SMALL(AP130:BA130,1)+(SMALL(AP130:BA130,1)*0.2)," ")</f>
        <v xml:space="preserve"> </v>
      </c>
      <c r="BH130" s="25">
        <f>MIN(BD130,BE130,BF130)</f>
        <v>990</v>
      </c>
      <c r="BK130" s="21" t="str">
        <f>IFERROR(VLOOKUP(A130,'14.09.18 Mt Hutt SG'!A:C,2,FALSE)," ")</f>
        <v xml:space="preserve"> </v>
      </c>
      <c r="BL130" s="21" t="str">
        <f>IFERROR(VLOOKUP(A130,'14.09.18.2 Mt Hutt SG'!A:B,2,FALSE)," ")</f>
        <v xml:space="preserve"> </v>
      </c>
      <c r="BN130" s="25">
        <v>990</v>
      </c>
      <c r="BO130" s="25">
        <v>990</v>
      </c>
      <c r="BP130" t="str">
        <f>IFERROR((SMALL(BK130:BL130,1)+SMALL(BK130:BL130,2))/2," ")</f>
        <v xml:space="preserve"> </v>
      </c>
      <c r="BQ130" t="str">
        <f>IFERROR(SMALL(BK130:BL130,1)+(SMALL(BK130:BL130,1)*0.2)," ")</f>
        <v xml:space="preserve"> </v>
      </c>
      <c r="BS130" s="25">
        <f>MIN(BO130,BP130,BQ130)</f>
        <v>990</v>
      </c>
    </row>
    <row r="131" spans="1:71" x14ac:dyDescent="0.25">
      <c r="A131">
        <v>2018070411</v>
      </c>
      <c r="B131" t="s">
        <v>692</v>
      </c>
      <c r="C131" t="s">
        <v>696</v>
      </c>
      <c r="D131" t="s">
        <v>97</v>
      </c>
      <c r="E131" t="s">
        <v>57</v>
      </c>
      <c r="F131">
        <v>2005</v>
      </c>
      <c r="G131" t="str">
        <f>VLOOKUP(F131,'18 Age Cats'!A:B,2,FALSE)</f>
        <v>U14</v>
      </c>
      <c r="J131" s="36">
        <f>AM131</f>
        <v>990</v>
      </c>
      <c r="L131" t="str">
        <f>IF(J131=AI131,"*"," ")</f>
        <v>*</v>
      </c>
      <c r="M131" s="36">
        <f>BH131</f>
        <v>990</v>
      </c>
      <c r="O131" t="str">
        <f>IF(M131=BD131,"*"," ")</f>
        <v>*</v>
      </c>
      <c r="P131" s="36">
        <f>BS131</f>
        <v>990</v>
      </c>
      <c r="R131" t="str">
        <f>IF(P131=BO131,"*"," ")</f>
        <v>*</v>
      </c>
      <c r="T131" s="21" t="str">
        <f>IFERROR(VLOOKUP(A131,'15.07.18.1 Mt Hutt SL'!C:I,7,FALSE)," ")</f>
        <v xml:space="preserve"> </v>
      </c>
      <c r="U131" s="21" t="str">
        <f>IFERROR(VLOOKUP(A131,'15.07.18.2 Mt Hutt SL'!C:I,7,FALSE)," ")</f>
        <v xml:space="preserve"> </v>
      </c>
      <c r="V131" s="21" t="str">
        <f>IFERROR(VLOOKUP(A131,'12.08.18.1 Whaka SL'!A:G,7,FALSE)," ")</f>
        <v xml:space="preserve"> </v>
      </c>
      <c r="W131" s="21" t="str">
        <f>IFERROR(VLOOKUP(A131,'12.08.18.2 Whaka SL'!A:G,7,FALSE)," ")</f>
        <v xml:space="preserve"> </v>
      </c>
      <c r="X131" s="24" t="str">
        <f>IFERROR(VLOOKUP(A131,'20.08.18.1 Coronet SL'!C:K,9,FALSE)," ")</f>
        <v xml:space="preserve"> </v>
      </c>
      <c r="Y131" s="21" t="str">
        <f>IFERROR(VLOOKUP(A131,'20.08.18.2 Coronet SL'!C:K,9,FALSE)," ")</f>
        <v xml:space="preserve"> </v>
      </c>
      <c r="Z131" s="21" t="str">
        <f>IFERROR(VLOOKUP(A131,'16.09.18.1 Mt Hutt SL'!A:B,2,FALSE)," ")</f>
        <v xml:space="preserve"> </v>
      </c>
      <c r="AA131" s="21" t="str">
        <f>IFERROR(VLOOKUP(A131,'16.09.18 .2 Mt Hutt SL'!A:B,2,FALSE)," ")</f>
        <v xml:space="preserve"> </v>
      </c>
      <c r="AB131" s="21" t="str">
        <f>IFERROR(VLOOKUP(A131,'180923.1 WH SL'!C:K,9,FALSE)," ")</f>
        <v xml:space="preserve"> </v>
      </c>
      <c r="AC131" s="21" t="str">
        <f>IFERROR(VLOOKUP(A131,'180927.1 CA SL '!A:L,12,FALSE)," ")</f>
        <v xml:space="preserve"> </v>
      </c>
      <c r="AD131" s="21" t="str">
        <f>IFERROR(VLOOKUP(A131,'180927.2 CA SL'!A:L,12,FALSE)," ")</f>
        <v xml:space="preserve"> </v>
      </c>
      <c r="AE131" s="21" t="str">
        <f>IFERROR(VLOOKUP(A131,'21.10.18.2   Snowplanet SL'!C:J,8,FALSE)," ")</f>
        <v xml:space="preserve"> </v>
      </c>
      <c r="AF131" t="str">
        <f>IFERROR(VLOOKUP(A131,'21.10.18.4 Snowplanet SL'!C:J,8,FALSE)," ")</f>
        <v xml:space="preserve"> </v>
      </c>
      <c r="AH131" s="25">
        <v>990</v>
      </c>
      <c r="AI131" s="25">
        <v>990</v>
      </c>
      <c r="AJ131" t="str">
        <f>IFERROR((SMALL(T131:AF131,1)+SMALL(T131:AF131,2))/2," ")</f>
        <v xml:space="preserve"> </v>
      </c>
      <c r="AK131" t="str">
        <f>IFERROR(SMALL(T131:AF131,1)+(SMALL(T131:AF131,1)*0.2)," ")</f>
        <v xml:space="preserve"> </v>
      </c>
      <c r="AM131" s="25">
        <f>MIN(AI131,AJ131,AK131)</f>
        <v>990</v>
      </c>
      <c r="AP131" s="21" t="str">
        <f>IFERROR(VLOOKUP(A131,'11.08.18.1 Whaka GS'!A:I,9,FALSE)," ")</f>
        <v xml:space="preserve"> </v>
      </c>
      <c r="AQ131" s="21" t="str">
        <f>IFERROR(VLOOKUP(A131,'11.08.18.2 Whaka GS'!A:G,7,FALSE)," ")</f>
        <v xml:space="preserve"> </v>
      </c>
      <c r="AR131" s="21" t="str">
        <f>IFERROR(VLOOKUP(A131,'18.08.18 .1 Coronet GS'!C:K,9,FALSE)," ")</f>
        <v xml:space="preserve"> </v>
      </c>
      <c r="AS131" s="21" t="str">
        <f>IFERROR(VLOOKUP(A131,'18.08.18 .2 Coronet GS'!C:K,9,FALSE)," ")</f>
        <v xml:space="preserve"> </v>
      </c>
      <c r="AT131" s="21" t="str">
        <f>IFERROR(VLOOKUP(A131,'19.08.18 .1 Coronet GS'!C:K,9,FALSE)," ")</f>
        <v xml:space="preserve"> </v>
      </c>
      <c r="AU131" s="21" t="str">
        <f>IFERROR(VLOOKUP(A131,'19.08.18 .2 Coronet GS'!C:K,9,FALSE)," ")</f>
        <v xml:space="preserve"> </v>
      </c>
      <c r="AV131" s="21" t="str">
        <f>IFERROR(VLOOKUP(A131,'15.09.18.1 Mt Hutt GS '!A:B,2,FALSE)," ")</f>
        <v xml:space="preserve"> </v>
      </c>
      <c r="AW131" s="21" t="str">
        <f>IFERROR(VLOOKUP(A131,'180922.1 WH GS'!C:K,9,FALSE)," ")</f>
        <v xml:space="preserve"> </v>
      </c>
      <c r="AX131" s="21" t="str">
        <f>IFERROR(VLOOKUP(A131,'180922.2 WH GS 2'!C:K,9,FALSE)," ")</f>
        <v xml:space="preserve"> </v>
      </c>
      <c r="AY131" s="21" t="str">
        <f>IFERROR(VLOOKUP(A131,'180928.1 CA GS'!A:L,12,FALSE)," " )</f>
        <v xml:space="preserve"> </v>
      </c>
      <c r="AZ131" s="21" t="str">
        <f>IFERROR(VLOOKUP(A131,'180928.2 CA GS'!C:I,7,FALSE)," ")</f>
        <v xml:space="preserve"> </v>
      </c>
      <c r="BA131" s="21" t="str">
        <f>IFERROR(VLOOKUP(A131,'180928.3 CA GS'!C:I,7,FALSE)," ")</f>
        <v xml:space="preserve"> </v>
      </c>
      <c r="BC131" s="25">
        <v>990</v>
      </c>
      <c r="BD131" s="25">
        <v>990</v>
      </c>
      <c r="BE131" t="str">
        <f>IFERROR((SMALL(AP131:BA131,1)+SMALL(AP131:BA131,2))/2," ")</f>
        <v xml:space="preserve"> </v>
      </c>
      <c r="BF131" t="str">
        <f>IFERROR(SMALL(AP131:BA131,1)+(SMALL(AP131:BA131,1)*0.2)," ")</f>
        <v xml:space="preserve"> </v>
      </c>
      <c r="BH131" s="25">
        <f>MIN(BD131,BE131,BF131)</f>
        <v>990</v>
      </c>
      <c r="BK131" s="21" t="str">
        <f>IFERROR(VLOOKUP(A131,'14.09.18 Mt Hutt SG'!A:C,2,FALSE)," ")</f>
        <v xml:space="preserve"> </v>
      </c>
      <c r="BL131" s="21" t="str">
        <f>IFERROR(VLOOKUP(A131,'14.09.18.2 Mt Hutt SG'!A:B,2,FALSE)," ")</f>
        <v xml:space="preserve"> </v>
      </c>
      <c r="BN131" s="25">
        <v>990</v>
      </c>
      <c r="BO131" s="25">
        <v>990</v>
      </c>
      <c r="BP131" t="str">
        <f>IFERROR((SMALL(BK131:BL131,1)+SMALL(BK131:BL131,2))/2," ")</f>
        <v xml:space="preserve"> </v>
      </c>
      <c r="BQ131" t="str">
        <f>IFERROR(SMALL(BK131:BL131,1)+(SMALL(BK131:BL131,1)*0.2)," ")</f>
        <v xml:space="preserve"> </v>
      </c>
      <c r="BS131" s="25">
        <f>MIN(BO131,BP131,BQ131)</f>
        <v>990</v>
      </c>
    </row>
    <row r="132" spans="1:71" x14ac:dyDescent="0.25">
      <c r="A132">
        <v>2016081435</v>
      </c>
      <c r="B132" t="s">
        <v>689</v>
      </c>
      <c r="C132" t="s">
        <v>696</v>
      </c>
      <c r="D132" t="s">
        <v>97</v>
      </c>
      <c r="E132" t="s">
        <v>57</v>
      </c>
      <c r="F132">
        <v>2003</v>
      </c>
      <c r="G132" t="str">
        <f>VLOOKUP(F132,'18 Age Cats'!A:B,2,FALSE)</f>
        <v>U16</v>
      </c>
      <c r="J132" s="36">
        <f>AM132</f>
        <v>990</v>
      </c>
      <c r="L132" t="str">
        <f>IF(J132=AI132,"*"," ")</f>
        <v>*</v>
      </c>
      <c r="M132" s="36">
        <f>BH132</f>
        <v>990</v>
      </c>
      <c r="O132" t="str">
        <f>IF(M132=BD132,"*"," ")</f>
        <v>*</v>
      </c>
      <c r="P132" s="36">
        <f>BS132</f>
        <v>990</v>
      </c>
      <c r="R132" t="str">
        <f>IF(P132=BO132,"*"," ")</f>
        <v>*</v>
      </c>
      <c r="T132" s="21" t="str">
        <f>IFERROR(VLOOKUP(A132,'15.07.18.1 Mt Hutt SL'!C:I,7,FALSE)," ")</f>
        <v xml:space="preserve"> </v>
      </c>
      <c r="U132" s="21" t="str">
        <f>IFERROR(VLOOKUP(A132,'15.07.18.2 Mt Hutt SL'!C:I,7,FALSE)," ")</f>
        <v xml:space="preserve"> </v>
      </c>
      <c r="V132" s="21" t="str">
        <f>IFERROR(VLOOKUP(A132,'12.08.18.1 Whaka SL'!A:G,7,FALSE)," ")</f>
        <v xml:space="preserve"> </v>
      </c>
      <c r="W132" s="21" t="str">
        <f>IFERROR(VLOOKUP(A132,'12.08.18.2 Whaka SL'!A:G,7,FALSE)," ")</f>
        <v xml:space="preserve"> </v>
      </c>
      <c r="X132" s="24" t="str">
        <f>IFERROR(VLOOKUP(A132,'20.08.18.1 Coronet SL'!C:K,9,FALSE)," ")</f>
        <v xml:space="preserve"> </v>
      </c>
      <c r="Y132" s="21" t="str">
        <f>IFERROR(VLOOKUP(A132,'20.08.18.2 Coronet SL'!C:K,9,FALSE)," ")</f>
        <v xml:space="preserve"> </v>
      </c>
      <c r="Z132" s="21" t="str">
        <f>IFERROR(VLOOKUP(A132,'16.09.18.1 Mt Hutt SL'!A:B,2,FALSE)," ")</f>
        <v xml:space="preserve"> </v>
      </c>
      <c r="AA132" s="21" t="str">
        <f>IFERROR(VLOOKUP(A132,'16.09.18 .2 Mt Hutt SL'!A:B,2,FALSE)," ")</f>
        <v xml:space="preserve"> </v>
      </c>
      <c r="AB132" s="21" t="str">
        <f>IFERROR(VLOOKUP(A132,'180923.1 WH SL'!C:K,9,FALSE)," ")</f>
        <v xml:space="preserve"> </v>
      </c>
      <c r="AC132" s="21" t="str">
        <f>IFERROR(VLOOKUP(A132,'180927.1 CA SL '!A:L,12,FALSE)," ")</f>
        <v xml:space="preserve"> </v>
      </c>
      <c r="AD132" s="21" t="str">
        <f>IFERROR(VLOOKUP(A132,'180927.2 CA SL'!A:L,12,FALSE)," ")</f>
        <v xml:space="preserve"> </v>
      </c>
      <c r="AE132" s="21" t="str">
        <f>IFERROR(VLOOKUP(A132,'21.10.18.2   Snowplanet SL'!C:J,8,FALSE)," ")</f>
        <v xml:space="preserve"> </v>
      </c>
      <c r="AF132" t="str">
        <f>IFERROR(VLOOKUP(A132,'21.10.18.4 Snowplanet SL'!C:J,8,FALSE)," ")</f>
        <v xml:space="preserve"> </v>
      </c>
      <c r="AH132" s="25">
        <f>IFERROR(VLOOKUP(A132,'18.0 Base List'!A:G,5,FALSE),"990.00")</f>
        <v>990</v>
      </c>
      <c r="AI132" s="25">
        <v>990</v>
      </c>
      <c r="AJ132" t="str">
        <f>IFERROR((SMALL(T132:AF132,1)+SMALL(T132:AF132,2))/2," ")</f>
        <v xml:space="preserve"> </v>
      </c>
      <c r="AK132" t="str">
        <f>IFERROR(SMALL(T132:AF132,1)+(SMALL(T132:AF132,1)*0.2)," ")</f>
        <v xml:space="preserve"> </v>
      </c>
      <c r="AM132" s="25">
        <f>MIN(AI132,AJ132,AK132)</f>
        <v>990</v>
      </c>
      <c r="AP132" s="21" t="str">
        <f>IFERROR(VLOOKUP(A132,'11.08.18.1 Whaka GS'!A:I,9,FALSE)," ")</f>
        <v xml:space="preserve"> </v>
      </c>
      <c r="AQ132" s="21" t="str">
        <f>IFERROR(VLOOKUP(A132,'11.08.18.2 Whaka GS'!A:G,7,FALSE)," ")</f>
        <v xml:space="preserve"> </v>
      </c>
      <c r="AR132" s="21" t="str">
        <f>IFERROR(VLOOKUP(A132,'18.08.18 .1 Coronet GS'!C:K,9,FALSE)," ")</f>
        <v xml:space="preserve"> </v>
      </c>
      <c r="AS132" s="21" t="str">
        <f>IFERROR(VLOOKUP(A132,'18.08.18 .2 Coronet GS'!C:K,9,FALSE)," ")</f>
        <v xml:space="preserve"> </v>
      </c>
      <c r="AT132" s="21" t="str">
        <f>IFERROR(VLOOKUP(A132,'19.08.18 .1 Coronet GS'!C:K,9,FALSE)," ")</f>
        <v xml:space="preserve"> </v>
      </c>
      <c r="AU132" s="21" t="str">
        <f>IFERROR(VLOOKUP(A132,'19.08.18 .2 Coronet GS'!C:K,9,FALSE)," ")</f>
        <v xml:space="preserve"> </v>
      </c>
      <c r="AV132" s="21" t="str">
        <f>IFERROR(VLOOKUP(A132,'15.09.18.1 Mt Hutt GS '!A:B,2,FALSE)," ")</f>
        <v xml:space="preserve"> </v>
      </c>
      <c r="AW132" s="21" t="str">
        <f>IFERROR(VLOOKUP(A132,'180922.1 WH GS'!C:K,9,FALSE)," ")</f>
        <v xml:space="preserve"> </v>
      </c>
      <c r="AX132" s="21" t="str">
        <f>IFERROR(VLOOKUP(A132,'180922.2 WH GS 2'!C:K,9,FALSE)," ")</f>
        <v xml:space="preserve"> </v>
      </c>
      <c r="AY132" s="21" t="str">
        <f>IFERROR(VLOOKUP(A132,'180928.1 CA GS'!A:L,12,FALSE)," " )</f>
        <v xml:space="preserve"> </v>
      </c>
      <c r="AZ132" s="21" t="str">
        <f>IFERROR(VLOOKUP(A132,'180928.2 CA GS'!C:I,7,FALSE)," ")</f>
        <v xml:space="preserve"> </v>
      </c>
      <c r="BA132" s="21" t="str">
        <f>IFERROR(VLOOKUP(A132,'180928.3 CA GS'!C:I,7,FALSE)," ")</f>
        <v xml:space="preserve"> </v>
      </c>
      <c r="BC132" s="25">
        <v>990</v>
      </c>
      <c r="BD132" s="25">
        <v>990</v>
      </c>
      <c r="BE132" t="str">
        <f>IFERROR((SMALL(AP132:BA132,1)+SMALL(AP132:BA132,2))/2," ")</f>
        <v xml:space="preserve"> </v>
      </c>
      <c r="BF132" t="str">
        <f>IFERROR(SMALL(AP132:BA132,1)+(SMALL(AP132:BA132,1)*0.2)," ")</f>
        <v xml:space="preserve"> </v>
      </c>
      <c r="BH132" s="25">
        <f>MIN(BD132,BE132,BF132)</f>
        <v>990</v>
      </c>
      <c r="BK132" s="21" t="str">
        <f>IFERROR(VLOOKUP(A132,'14.09.18 Mt Hutt SG'!A:C,2,FALSE)," ")</f>
        <v xml:space="preserve"> </v>
      </c>
      <c r="BL132" s="21" t="str">
        <f>IFERROR(VLOOKUP(A132,'14.09.18.2 Mt Hutt SG'!A:B,2,FALSE)," ")</f>
        <v xml:space="preserve"> </v>
      </c>
      <c r="BN132" s="25">
        <v>990</v>
      </c>
      <c r="BO132" s="25">
        <v>990</v>
      </c>
      <c r="BP132" t="str">
        <f>IFERROR((SMALL(BK132:BL132,1)+SMALL(BK132:BL132,2))/2," ")</f>
        <v xml:space="preserve"> </v>
      </c>
      <c r="BQ132" t="str">
        <f>IFERROR(SMALL(BK132:BL132,1)+(SMALL(BK132:BL132,1)*0.2)," ")</f>
        <v xml:space="preserve"> </v>
      </c>
      <c r="BS132" s="25">
        <f>MIN(BO132,BP132,BQ132)</f>
        <v>990</v>
      </c>
    </row>
    <row r="133" spans="1:71" x14ac:dyDescent="0.25">
      <c r="A133">
        <v>2018080523</v>
      </c>
      <c r="B133" t="s">
        <v>772</v>
      </c>
      <c r="C133" t="s">
        <v>773</v>
      </c>
      <c r="D133" t="s">
        <v>764</v>
      </c>
      <c r="E133" t="s">
        <v>52</v>
      </c>
      <c r="F133">
        <v>2003</v>
      </c>
      <c r="G133" t="str">
        <f>VLOOKUP(F133,'18 Age Cats'!A:B,2,FALSE)</f>
        <v>U16</v>
      </c>
      <c r="J133" s="36">
        <f>AM133</f>
        <v>160.48000000000002</v>
      </c>
      <c r="K133">
        <v>31</v>
      </c>
      <c r="L133" t="str">
        <f>IF(J133=AI133,"*"," ")</f>
        <v xml:space="preserve"> </v>
      </c>
      <c r="M133" s="36">
        <f>BH133</f>
        <v>179.43</v>
      </c>
      <c r="N133">
        <v>44</v>
      </c>
      <c r="O133" t="str">
        <f>IF(M133=BD133,"*"," ")</f>
        <v xml:space="preserve"> </v>
      </c>
      <c r="P133" s="36">
        <f>BS133</f>
        <v>990</v>
      </c>
      <c r="R133" t="str">
        <f>IF(P133=BO133,"*"," ")</f>
        <v>*</v>
      </c>
      <c r="V133" s="21" t="str">
        <f>IFERROR(VLOOKUP(A133,'12.08.18.1 Whaka SL'!A:G,7,FALSE)," ")</f>
        <v xml:space="preserve"> </v>
      </c>
      <c r="W133" s="21" t="str">
        <f>IFERROR(VLOOKUP(A133,'12.08.18.2 Whaka SL'!A:G,7,FALSE)," ")</f>
        <v xml:space="preserve"> </v>
      </c>
      <c r="X133" s="24">
        <f>IFERROR(VLOOKUP(A133,'20.08.18.1 Coronet SL'!C:K,9,FALSE)," ")</f>
        <v>160.83000000000001</v>
      </c>
      <c r="Y133" s="21">
        <f>IFERROR(VLOOKUP(A133,'20.08.18.2 Coronet SL'!C:K,9,FALSE)," ")</f>
        <v>160.13</v>
      </c>
      <c r="Z133" s="21" t="str">
        <f>IFERROR(VLOOKUP(A133,'16.09.18.1 Mt Hutt SL'!A:B,2,FALSE)," ")</f>
        <v xml:space="preserve"> </v>
      </c>
      <c r="AA133" s="21" t="str">
        <f>IFERROR(VLOOKUP(A133,'16.09.18 .2 Mt Hutt SL'!A:B,2,FALSE)," ")</f>
        <v xml:space="preserve"> </v>
      </c>
      <c r="AB133" s="21" t="str">
        <f>IFERROR(VLOOKUP(A133,'180923.1 WH SL'!C:K,9,FALSE)," ")</f>
        <v xml:space="preserve"> </v>
      </c>
      <c r="AC133" s="21" t="str">
        <f>IFERROR(VLOOKUP(A133,'180927.1 CA SL '!A:L,12,FALSE)," ")</f>
        <v xml:space="preserve"> </v>
      </c>
      <c r="AD133" s="21" t="str">
        <f>IFERROR(VLOOKUP(A133,'180927.2 CA SL'!A:L,12,FALSE)," ")</f>
        <v xml:space="preserve"> </v>
      </c>
      <c r="AE133" s="21" t="str">
        <f>IFERROR(VLOOKUP(A133,'21.10.18.2   Snowplanet SL'!C:J,8,FALSE)," ")</f>
        <v xml:space="preserve"> </v>
      </c>
      <c r="AF133" t="str">
        <f>IFERROR(VLOOKUP(A133,'21.10.18.4 Snowplanet SL'!C:J,8,FALSE)," ")</f>
        <v xml:space="preserve"> </v>
      </c>
      <c r="AH133" s="25">
        <v>990</v>
      </c>
      <c r="AI133" s="25">
        <v>990</v>
      </c>
      <c r="AJ133">
        <f>IFERROR((SMALL(T133:AF133,1)+SMALL(T133:AF133,2))/2," ")</f>
        <v>160.48000000000002</v>
      </c>
      <c r="AK133">
        <f>IFERROR(SMALL(T133:AF133,1)+(SMALL(T133:AF133,1)*0.2)," ")</f>
        <v>192.15600000000001</v>
      </c>
      <c r="AM133" s="25">
        <f>MIN(AI133,AJ133,AK133)</f>
        <v>160.48000000000002</v>
      </c>
      <c r="AP133" s="21" t="str">
        <f>IFERROR(VLOOKUP(A133,'11.08.18.1 Whaka GS'!A:I,9,FALSE)," ")</f>
        <v xml:space="preserve"> </v>
      </c>
      <c r="AQ133" s="21" t="str">
        <f>IFERROR(VLOOKUP(A133,'11.08.18.2 Whaka GS'!A:G,7,FALSE)," ")</f>
        <v xml:space="preserve"> </v>
      </c>
      <c r="AR133" s="21">
        <f>IFERROR(VLOOKUP(A133,'18.08.18 .1 Coronet GS'!C:K,9,FALSE)," ")</f>
        <v>170.68</v>
      </c>
      <c r="AS133" s="21">
        <f>IFERROR(VLOOKUP(A133,'18.08.18 .2 Coronet GS'!C:K,9,FALSE)," ")</f>
        <v>208.62</v>
      </c>
      <c r="AT133" s="21">
        <f>IFERROR(VLOOKUP(A133,'19.08.18 .1 Coronet GS'!C:K,9,FALSE)," ")</f>
        <v>199.37</v>
      </c>
      <c r="AU133" s="21">
        <f>IFERROR(VLOOKUP(A133,'19.08.18 .2 Coronet GS'!C:K,9,FALSE)," ")</f>
        <v>188.18</v>
      </c>
      <c r="AV133" s="21" t="str">
        <f>IFERROR(VLOOKUP(A133,'15.09.18.1 Mt Hutt GS '!A:B,2,FALSE)," ")</f>
        <v xml:space="preserve"> </v>
      </c>
      <c r="AW133" s="21" t="str">
        <f>IFERROR(VLOOKUP(A133,'180922.1 WH GS'!C:K,9,FALSE)," ")</f>
        <v xml:space="preserve"> </v>
      </c>
      <c r="AX133" s="21" t="str">
        <f>IFERROR(VLOOKUP(A133,'180922.2 WH GS 2'!C:K,9,FALSE)," ")</f>
        <v xml:space="preserve"> </v>
      </c>
      <c r="AY133" s="21" t="str">
        <f>IFERROR(VLOOKUP(A133,'180928.1 CA GS'!A:L,12,FALSE)," " )</f>
        <v xml:space="preserve"> </v>
      </c>
      <c r="AZ133" s="21" t="str">
        <f>IFERROR(VLOOKUP(A133,'180928.2 CA GS'!C:I,7,FALSE)," ")</f>
        <v xml:space="preserve"> </v>
      </c>
      <c r="BA133" s="21" t="str">
        <f>IFERROR(VLOOKUP(A133,'180928.3 CA GS'!C:I,7,FALSE)," ")</f>
        <v xml:space="preserve"> </v>
      </c>
      <c r="BC133" s="25">
        <v>990</v>
      </c>
      <c r="BD133" s="25">
        <v>990</v>
      </c>
      <c r="BE133">
        <f>IFERROR((SMALL(AP133:BA133,1)+SMALL(AP133:BA133,2))/2," ")</f>
        <v>179.43</v>
      </c>
      <c r="BF133">
        <f>IFERROR(SMALL(AP133:BA133,1)+(SMALL(AP133:BA133,1)*0.2)," ")</f>
        <v>204.816</v>
      </c>
      <c r="BH133" s="25">
        <f>MIN(BD133,BE133,BF133)</f>
        <v>179.43</v>
      </c>
      <c r="BK133" s="21" t="str">
        <f>IFERROR(VLOOKUP(A133,'14.09.18 Mt Hutt SG'!A:C,2,FALSE)," ")</f>
        <v xml:space="preserve"> </v>
      </c>
      <c r="BL133" s="21" t="str">
        <f>IFERROR(VLOOKUP(A133,'14.09.18.2 Mt Hutt SG'!A:B,2,FALSE)," ")</f>
        <v xml:space="preserve"> </v>
      </c>
      <c r="BN133" s="25">
        <v>990</v>
      </c>
      <c r="BO133" s="25">
        <v>990</v>
      </c>
      <c r="BP133" t="str">
        <f>IFERROR((SMALL(BK133:BL133,1)+SMALL(BK133:BL133,2))/2," ")</f>
        <v xml:space="preserve"> </v>
      </c>
      <c r="BQ133" t="str">
        <f>IFERROR(SMALL(BK133:BL133,1)+(SMALL(BK133:BL133,1)*0.2)," ")</f>
        <v xml:space="preserve"> </v>
      </c>
      <c r="BS133" s="25">
        <f>MIN(BO133,BP133,BQ133)</f>
        <v>990</v>
      </c>
    </row>
    <row r="134" spans="1:71" x14ac:dyDescent="0.25">
      <c r="A134">
        <v>2015073139</v>
      </c>
      <c r="B134" t="s">
        <v>240</v>
      </c>
      <c r="C134" t="s">
        <v>241</v>
      </c>
      <c r="D134" t="s">
        <v>58</v>
      </c>
      <c r="E134" t="s">
        <v>52</v>
      </c>
      <c r="F134">
        <v>2004</v>
      </c>
      <c r="G134" t="str">
        <f>VLOOKUP(F134,'18 Age Cats'!A:B,2,FALSE)</f>
        <v>U16</v>
      </c>
      <c r="H134" t="s">
        <v>515</v>
      </c>
      <c r="I134" t="s">
        <v>610</v>
      </c>
      <c r="J134" s="36">
        <f>AM134</f>
        <v>111.74000000000001</v>
      </c>
      <c r="K134">
        <v>12</v>
      </c>
      <c r="L134" t="str">
        <f>IF(J134=AI134,"*"," ")</f>
        <v xml:space="preserve"> </v>
      </c>
      <c r="M134" s="36">
        <f>BH134</f>
        <v>113.73</v>
      </c>
      <c r="N134">
        <v>22</v>
      </c>
      <c r="O134" t="str">
        <f>IF(M134=BD134,"*"," ")</f>
        <v xml:space="preserve"> </v>
      </c>
      <c r="P134" s="36">
        <f>BS134</f>
        <v>132.38499999999999</v>
      </c>
      <c r="Q134">
        <v>8</v>
      </c>
      <c r="R134" t="str">
        <f>IF(P134=BO134,"*"," ")</f>
        <v xml:space="preserve"> </v>
      </c>
      <c r="T134" s="21">
        <f>IFERROR(VLOOKUP(A134,'15.07.18.1 Mt Hutt SL'!C:I,7,FALSE)," ")</f>
        <v>129.87</v>
      </c>
      <c r="U134" s="21">
        <f>IFERROR(VLOOKUP(A134,'15.07.18.2 Mt Hutt SL'!C:I,7,FALSE)," ")</f>
        <v>121.7</v>
      </c>
      <c r="V134" s="21" t="str">
        <f>IFERROR(VLOOKUP(A134,'12.08.18.1 Whaka SL'!A:G,7,FALSE)," ")</f>
        <v xml:space="preserve"> </v>
      </c>
      <c r="W134" s="21" t="str">
        <f>IFERROR(VLOOKUP(A134,'12.08.18.2 Whaka SL'!A:G,7,FALSE)," ")</f>
        <v xml:space="preserve"> </v>
      </c>
      <c r="X134" s="24">
        <f>IFERROR(VLOOKUP(A134,'20.08.18.1 Coronet SL'!C:K,9,FALSE)," ")</f>
        <v>273.12</v>
      </c>
      <c r="Y134" s="21">
        <f>IFERROR(VLOOKUP(A134,'20.08.18.2 Coronet SL'!C:K,9,FALSE)," ")</f>
        <v>221.62</v>
      </c>
      <c r="Z134" s="21">
        <f>IFERROR(VLOOKUP(A134,'16.09.18.1 Mt Hutt SL'!A:B,2,FALSE)," ")</f>
        <v>139.59</v>
      </c>
      <c r="AA134" s="21">
        <f>IFERROR(VLOOKUP(A134,'16.09.18 .2 Mt Hutt SL'!A:B,2,FALSE)," ")</f>
        <v>124.75</v>
      </c>
      <c r="AB134" s="21" t="str">
        <f>IFERROR(VLOOKUP(A134,'180923.1 WH SL'!C:K,9,FALSE)," ")</f>
        <v xml:space="preserve"> </v>
      </c>
      <c r="AC134" s="21" t="str">
        <f>IFERROR(VLOOKUP(A134,'180927.1 CA SL '!A:L,12,FALSE)," ")</f>
        <v xml:space="preserve"> </v>
      </c>
      <c r="AD134" s="21">
        <f>IFERROR(VLOOKUP(A134,'180927.2 CA SL'!A:L,12,FALSE)," ")</f>
        <v>126.65</v>
      </c>
      <c r="AE134" s="21" t="str">
        <f>IFERROR(VLOOKUP(A134,'21.10.18.2   Snowplanet SL'!C:J,8,FALSE)," ")</f>
        <v xml:space="preserve"> </v>
      </c>
      <c r="AF134">
        <f>IFERROR(VLOOKUP(A134,'21.10.18.4 Snowplanet SL'!C:J,8,FALSE)," ")</f>
        <v>101.78</v>
      </c>
      <c r="AH134" s="25">
        <f>IFERROR(VLOOKUP(A134,'18.0 Base List'!A:G,5,FALSE),"990.00")</f>
        <v>122.61000000000001</v>
      </c>
      <c r="AI134" s="25">
        <f>AH134+(AH134*0.5)</f>
        <v>183.91500000000002</v>
      </c>
      <c r="AJ134">
        <f>IFERROR((SMALL(T134:AF134,1)+SMALL(T134:AF134,2))/2," ")</f>
        <v>111.74000000000001</v>
      </c>
      <c r="AK134">
        <f>IFERROR(SMALL(T134:AF134,1)+(SMALL(T134:AF134,1)*0.2)," ")</f>
        <v>122.136</v>
      </c>
      <c r="AM134" s="25">
        <f>MIN(AI134,AJ134,AK134)</f>
        <v>111.74000000000001</v>
      </c>
      <c r="AP134" s="21" t="str">
        <f>IFERROR(VLOOKUP(A134,'11.08.18.1 Whaka GS'!A:I,9,FALSE)," ")</f>
        <v xml:space="preserve"> </v>
      </c>
      <c r="AQ134" s="21" t="str">
        <f>IFERROR(VLOOKUP(A134,'11.08.18.2 Whaka GS'!A:G,7,FALSE)," ")</f>
        <v xml:space="preserve"> </v>
      </c>
      <c r="AR134" s="21">
        <f>IFERROR(VLOOKUP(A134,'18.08.18 .1 Coronet GS'!C:K,9,FALSE)," ")</f>
        <v>136.9</v>
      </c>
      <c r="AS134" s="21">
        <f>IFERROR(VLOOKUP(A134,'18.08.18 .2 Coronet GS'!C:K,9,FALSE)," ")</f>
        <v>142.18</v>
      </c>
      <c r="AT134" s="21">
        <f>IFERROR(VLOOKUP(A134,'19.08.18 .1 Coronet GS'!C:K,9,FALSE)," ")</f>
        <v>164.71</v>
      </c>
      <c r="AU134" s="21">
        <f>IFERROR(VLOOKUP(A134,'19.08.18 .2 Coronet GS'!C:K,9,FALSE)," ")</f>
        <v>159.59</v>
      </c>
      <c r="AV134" s="21">
        <f>IFERROR(VLOOKUP(A134,'15.09.18.1 Mt Hutt GS '!A:B,2,FALSE)," ")</f>
        <v>122.94</v>
      </c>
      <c r="AW134" s="21" t="str">
        <f>IFERROR(VLOOKUP(A134,'180922.1 WH GS'!C:K,9,FALSE)," ")</f>
        <v xml:space="preserve"> </v>
      </c>
      <c r="AX134" s="21" t="str">
        <f>IFERROR(VLOOKUP(A134,'180922.2 WH GS 2'!C:K,9,FALSE)," ")</f>
        <v xml:space="preserve"> </v>
      </c>
      <c r="AY134" s="21">
        <f>IFERROR(VLOOKUP(A134,'180928.1 CA GS'!A:L,12,FALSE)," " )</f>
        <v>122.87</v>
      </c>
      <c r="AZ134" s="21">
        <f>IFERROR(VLOOKUP(A134,'180928.2 CA GS'!C:I,7,FALSE)," ")</f>
        <v>124.57</v>
      </c>
      <c r="BA134" s="21">
        <f>IFERROR(VLOOKUP(A134,'180928.3 CA GS'!C:I,7,FALSE)," ")</f>
        <v>104.59</v>
      </c>
      <c r="BC134" s="25">
        <f>IFERROR(VLOOKUP(A134,'18.0 Base List'!A:F,6,FALSE),"990.00")</f>
        <v>112.59</v>
      </c>
      <c r="BD134" s="25">
        <f>BC134+(BC134*0.5)</f>
        <v>168.88499999999999</v>
      </c>
      <c r="BE134">
        <f>IFERROR((SMALL(AP134:BA134,1)+SMALL(AP134:BA134,2))/2," ")</f>
        <v>113.73</v>
      </c>
      <c r="BF134">
        <f>IFERROR(SMALL(AP134:BA134,1)+(SMALL(AP134:BA134,1)*0.2)," ")</f>
        <v>125.50800000000001</v>
      </c>
      <c r="BH134" s="25">
        <f>MIN(BD134,BE134,BF134)</f>
        <v>113.73</v>
      </c>
      <c r="BK134" s="21">
        <f>IFERROR(VLOOKUP(A134,'14.09.18 Mt Hutt SG'!A:C,2,FALSE)," ")</f>
        <v>137.54</v>
      </c>
      <c r="BL134" s="21">
        <f>IFERROR(VLOOKUP(A134,'14.09.18.2 Mt Hutt SG'!A:B,2,FALSE)," ")</f>
        <v>127.23</v>
      </c>
      <c r="BN134" s="25">
        <f>IFERROR(VLOOKUP(A134,'18.0 Base List'!A:G,7,FALSE),990)</f>
        <v>122.64999999999998</v>
      </c>
      <c r="BO134" s="25">
        <f>BN134+(BN134*0.5)</f>
        <v>183.97499999999997</v>
      </c>
      <c r="BP134">
        <f>IFERROR((SMALL(BK134:BL134,1)+SMALL(BK134:BL134,2))/2," ")</f>
        <v>132.38499999999999</v>
      </c>
      <c r="BQ134">
        <f>IFERROR(SMALL(BK134:BL134,1)+(SMALL(BK134:BL134,1)*0.2)," ")</f>
        <v>152.67600000000002</v>
      </c>
      <c r="BS134" s="25">
        <f>MIN(BO134,BP134,BQ134)</f>
        <v>132.38499999999999</v>
      </c>
    </row>
    <row r="135" spans="1:71" x14ac:dyDescent="0.25">
      <c r="A135">
        <v>2014071970</v>
      </c>
      <c r="B135" t="s">
        <v>181</v>
      </c>
      <c r="C135" t="s">
        <v>182</v>
      </c>
      <c r="E135" t="s">
        <v>52</v>
      </c>
      <c r="F135">
        <v>2005</v>
      </c>
      <c r="G135" t="str">
        <f>VLOOKUP(F135,'18 Age Cats'!A:B,2,FALSE)</f>
        <v>U14</v>
      </c>
      <c r="H135" t="s">
        <v>514</v>
      </c>
      <c r="I135" t="s">
        <v>514</v>
      </c>
      <c r="J135" s="36">
        <f>AM135</f>
        <v>112.06</v>
      </c>
      <c r="K135">
        <v>13</v>
      </c>
      <c r="L135" t="str">
        <f>IF(J135=AI135,"*"," ")</f>
        <v xml:space="preserve"> </v>
      </c>
      <c r="M135" s="36">
        <f>BH135</f>
        <v>110.005</v>
      </c>
      <c r="N135">
        <v>20</v>
      </c>
      <c r="O135" t="str">
        <f>IF(M135=BD135,"*"," ")</f>
        <v xml:space="preserve"> </v>
      </c>
      <c r="P135" s="36">
        <f>BS135</f>
        <v>218.30399999999997</v>
      </c>
      <c r="Q135">
        <v>20</v>
      </c>
      <c r="R135" t="str">
        <f>IF(P135=BO135,"*"," ")</f>
        <v xml:space="preserve"> </v>
      </c>
      <c r="T135" s="21" t="str">
        <f>IFERROR(VLOOKUP(A135,'15.07.18.1 Mt Hutt SL'!C:I,7,FALSE)," ")</f>
        <v xml:space="preserve"> </v>
      </c>
      <c r="U135" s="21" t="str">
        <f>IFERROR(VLOOKUP(A135,'15.07.18.2 Mt Hutt SL'!C:I,7,FALSE)," ")</f>
        <v xml:space="preserve"> </v>
      </c>
      <c r="V135" s="21" t="str">
        <f>IFERROR(VLOOKUP(A135,'12.08.18.1 Whaka SL'!A:G,7,FALSE)," ")</f>
        <v xml:space="preserve"> </v>
      </c>
      <c r="W135" s="21" t="str">
        <f>IFERROR(VLOOKUP(A135,'12.08.18.2 Whaka SL'!A:G,7,FALSE)," ")</f>
        <v xml:space="preserve"> </v>
      </c>
      <c r="X135" s="24"/>
      <c r="Y135" s="21">
        <f>IFERROR(VLOOKUP(A135,'20.08.18.2 Coronet SL'!C:K,9,FALSE)," ")</f>
        <v>263.19</v>
      </c>
      <c r="Z135" s="21">
        <f>IFERROR(VLOOKUP(A135,'16.09.18.1 Mt Hutt SL'!A:B,2,FALSE)," ")</f>
        <v>214.4</v>
      </c>
      <c r="AA135" s="21">
        <f>IFERROR(VLOOKUP(A135,'16.09.18 .2 Mt Hutt SL'!A:B,2,FALSE)," ")</f>
        <v>187.67</v>
      </c>
      <c r="AB135" s="21" t="str">
        <f>IFERROR(VLOOKUP(A135,'180923.1 WH SL'!C:K,9,FALSE)," ")</f>
        <v xml:space="preserve"> </v>
      </c>
      <c r="AC135" s="21">
        <f>IFERROR(VLOOKUP(A135,'180927.1 CA SL '!A:L,12,FALSE)," ")</f>
        <v>107.16</v>
      </c>
      <c r="AD135" s="21">
        <f>IFERROR(VLOOKUP(A135,'180927.2 CA SL'!A:L,12,FALSE)," ")</f>
        <v>116.96</v>
      </c>
      <c r="AE135" s="21" t="str">
        <f>IFERROR(VLOOKUP(A135,'21.10.18.2   Snowplanet SL'!C:J,8,FALSE)," ")</f>
        <v xml:space="preserve"> </v>
      </c>
      <c r="AF135" t="str">
        <f>IFERROR(VLOOKUP(A135,'21.10.18.4 Snowplanet SL'!C:J,8,FALSE)," ")</f>
        <v xml:space="preserve"> </v>
      </c>
      <c r="AH135" s="25">
        <f>IFERROR(VLOOKUP(A135,'18.0 Base List'!A:G,5,FALSE),"990.00")</f>
        <v>178.53000000000003</v>
      </c>
      <c r="AI135" s="25">
        <f>AH135+(AH135*0.5)</f>
        <v>267.79500000000007</v>
      </c>
      <c r="AJ135">
        <f>IFERROR((SMALL(T135:AF135,1)+SMALL(T135:AF135,2))/2," ")</f>
        <v>112.06</v>
      </c>
      <c r="AK135">
        <f>IFERROR(SMALL(T135:AF135,1)+(SMALL(T135:AF135,1)*0.2)," ")</f>
        <v>128.59199999999998</v>
      </c>
      <c r="AM135" s="25">
        <f>MIN(AI135,AJ135,AK135)</f>
        <v>112.06</v>
      </c>
      <c r="AP135" s="21" t="str">
        <f>IFERROR(VLOOKUP(A135,'11.08.18.1 Whaka GS'!A:I,9,FALSE)," ")</f>
        <v xml:space="preserve"> </v>
      </c>
      <c r="AQ135" s="21" t="str">
        <f>IFERROR(VLOOKUP(A135,'11.08.18.2 Whaka GS'!A:G,7,FALSE)," ")</f>
        <v xml:space="preserve"> </v>
      </c>
      <c r="AS135" s="21">
        <f>IFERROR(VLOOKUP(A135,'18.08.18 .2 Coronet GS'!C:K,9,FALSE)," ")</f>
        <v>107.47</v>
      </c>
      <c r="AT135" s="21">
        <f>IFERROR(VLOOKUP(A135,'19.08.18 .1 Coronet GS'!C:K,9,FALSE)," ")</f>
        <v>119.73</v>
      </c>
      <c r="AU135" s="21">
        <f>IFERROR(VLOOKUP(A135,'19.08.18 .2 Coronet GS'!C:K,9,FALSE)," ")</f>
        <v>121.88</v>
      </c>
      <c r="AV135" s="21">
        <f>IFERROR(VLOOKUP(A135,'15.09.18.1 Mt Hutt GS '!A:B,2,FALSE)," ")</f>
        <v>161.37</v>
      </c>
      <c r="AW135" s="21" t="str">
        <f>IFERROR(VLOOKUP(A135,'180922.1 WH GS'!C:K,9,FALSE)," ")</f>
        <v xml:space="preserve"> </v>
      </c>
      <c r="AX135" s="21" t="str">
        <f>IFERROR(VLOOKUP(A135,'180922.2 WH GS 2'!C:K,9,FALSE)," ")</f>
        <v xml:space="preserve"> </v>
      </c>
      <c r="AY135" s="21">
        <f>IFERROR(VLOOKUP(A135,'180928.1 CA GS'!A:L,12,FALSE)," " )</f>
        <v>112.54</v>
      </c>
      <c r="AZ135" s="21">
        <f>IFERROR(VLOOKUP(A135,'180928.2 CA GS'!C:I,7,FALSE)," ")</f>
        <v>132.13</v>
      </c>
      <c r="BA135" s="21">
        <f>IFERROR(VLOOKUP(A135,'180928.3 CA GS'!C:I,7,FALSE)," ")</f>
        <v>115.63</v>
      </c>
      <c r="BC135" s="25">
        <f>IFERROR(VLOOKUP(A135,'18.0 Base List'!A:F,6,FALSE),"990.00")</f>
        <v>152.35500000000002</v>
      </c>
      <c r="BD135" s="25">
        <f>BC135+(BC135*0.5)</f>
        <v>228.53250000000003</v>
      </c>
      <c r="BE135">
        <f>IFERROR((SMALL(AP135:BA135,1)+SMALL(AP135:BA135,2))/2," ")</f>
        <v>110.005</v>
      </c>
      <c r="BF135">
        <f>IFERROR(SMALL(AP135:BA135,1)+(SMALL(AP135:BA135,1)*0.2)," ")</f>
        <v>128.964</v>
      </c>
      <c r="BH135" s="25">
        <f>MIN(BD135,BE135,BF135)</f>
        <v>110.005</v>
      </c>
      <c r="BK135" s="21" t="str">
        <f>IFERROR(VLOOKUP(A135,'14.09.18 Mt Hutt SG'!A:C,2,FALSE)," ")</f>
        <v xml:space="preserve"> </v>
      </c>
      <c r="BL135" s="21">
        <f>IFERROR(VLOOKUP(A135,'14.09.18.2 Mt Hutt SG'!A:B,2,FALSE)," ")</f>
        <v>181.92</v>
      </c>
      <c r="BN135" s="25">
        <f>IFERROR(VLOOKUP(A135,'18.0 Base List'!A:G,7,FALSE),990)</f>
        <v>263.54199999999997</v>
      </c>
      <c r="BO135" s="25">
        <f>BN135+(BN135*0.5)</f>
        <v>395.31299999999999</v>
      </c>
      <c r="BP135" t="str">
        <f>IFERROR((SMALL(BK135:BL135,1)+SMALL(BK135:BL135,2))/2," ")</f>
        <v xml:space="preserve"> </v>
      </c>
      <c r="BQ135">
        <f>IFERROR(SMALL(BK135:BL135,1)+(SMALL(BK135:BL135,1)*0.2)," ")</f>
        <v>218.30399999999997</v>
      </c>
      <c r="BS135" s="25">
        <f>MIN(BO135,BP135,BQ135)</f>
        <v>218.30399999999997</v>
      </c>
    </row>
    <row r="136" spans="1:71" x14ac:dyDescent="0.25">
      <c r="A136">
        <v>2017080060</v>
      </c>
      <c r="B136" t="s">
        <v>494</v>
      </c>
      <c r="C136" t="s">
        <v>182</v>
      </c>
      <c r="D136" t="s">
        <v>58</v>
      </c>
      <c r="E136" t="s">
        <v>52</v>
      </c>
      <c r="F136">
        <v>1973</v>
      </c>
      <c r="G136" t="str">
        <f>VLOOKUP(F136,'18 Age Cats'!A:B,2,FALSE)</f>
        <v>Sen</v>
      </c>
      <c r="J136" s="36">
        <f>AM136</f>
        <v>990</v>
      </c>
      <c r="L136" t="str">
        <f>IF(J136=AI136,"*"," ")</f>
        <v>*</v>
      </c>
      <c r="M136" s="36">
        <f>BH136</f>
        <v>990</v>
      </c>
      <c r="O136" t="str">
        <f>IF(M136=BD136,"*"," ")</f>
        <v>*</v>
      </c>
      <c r="P136" s="36">
        <f>BS136</f>
        <v>990</v>
      </c>
      <c r="R136" t="str">
        <f>IF(P136=BO136,"*"," ")</f>
        <v>*</v>
      </c>
      <c r="T136" s="21" t="str">
        <f>IFERROR(VLOOKUP(A136,'15.07.18.1 Mt Hutt SL'!C:I,7,FALSE)," ")</f>
        <v xml:space="preserve"> </v>
      </c>
      <c r="U136" s="21" t="str">
        <f>IFERROR(VLOOKUP(A136,'15.07.18.2 Mt Hutt SL'!C:I,7,FALSE)," ")</f>
        <v xml:space="preserve"> </v>
      </c>
      <c r="V136" s="21" t="str">
        <f>IFERROR(VLOOKUP(A136,'12.08.18.1 Whaka SL'!A:G,7,FALSE)," ")</f>
        <v xml:space="preserve"> </v>
      </c>
      <c r="W136" s="21" t="str">
        <f>IFERROR(VLOOKUP(A136,'12.08.18.2 Whaka SL'!A:G,7,FALSE)," ")</f>
        <v xml:space="preserve"> </v>
      </c>
      <c r="X136" s="24" t="str">
        <f>IFERROR(VLOOKUP(A136,'20.08.18.1 Coronet SL'!C:K,9,FALSE)," ")</f>
        <v xml:space="preserve"> </v>
      </c>
      <c r="Y136" s="21" t="str">
        <f>IFERROR(VLOOKUP(A136,'20.08.18.2 Coronet SL'!C:K,9,FALSE)," ")</f>
        <v xml:space="preserve"> </v>
      </c>
      <c r="Z136" s="21" t="str">
        <f>IFERROR(VLOOKUP(A136,'16.09.18.1 Mt Hutt SL'!A:B,2,FALSE)," ")</f>
        <v xml:space="preserve"> </v>
      </c>
      <c r="AA136" s="21" t="str">
        <f>IFERROR(VLOOKUP(A136,'16.09.18 .2 Mt Hutt SL'!A:B,2,FALSE)," ")</f>
        <v xml:space="preserve"> </v>
      </c>
      <c r="AB136" s="21" t="str">
        <f>IFERROR(VLOOKUP(A136,'180923.1 WH SL'!C:K,9,FALSE)," ")</f>
        <v xml:space="preserve"> </v>
      </c>
      <c r="AC136" s="21" t="str">
        <f>IFERROR(VLOOKUP(A136,'180927.1 CA SL '!A:L,12,FALSE)," ")</f>
        <v xml:space="preserve"> </v>
      </c>
      <c r="AD136" s="21" t="str">
        <f>IFERROR(VLOOKUP(A136,'180927.2 CA SL'!A:L,12,FALSE)," ")</f>
        <v xml:space="preserve"> </v>
      </c>
      <c r="AE136" s="21" t="str">
        <f>IFERROR(VLOOKUP(A136,'21.10.18.2   Snowplanet SL'!C:J,8,FALSE)," ")</f>
        <v xml:space="preserve"> </v>
      </c>
      <c r="AF136" t="str">
        <f>IFERROR(VLOOKUP(A136,'21.10.18.4 Snowplanet SL'!C:J,8,FALSE)," ")</f>
        <v xml:space="preserve"> </v>
      </c>
      <c r="AH136" s="25">
        <f>IFERROR(VLOOKUP(A136,'18.0 Base List'!A:G,5,FALSE),"990.00")</f>
        <v>990</v>
      </c>
      <c r="AI136" s="25">
        <v>990</v>
      </c>
      <c r="AJ136" t="str">
        <f>IFERROR((SMALL(T136:AF136,1)+SMALL(T136:AF136,2))/2," ")</f>
        <v xml:space="preserve"> </v>
      </c>
      <c r="AK136" t="str">
        <f>IFERROR(SMALL(T136:AF136,1)+(SMALL(T136:AF136,1)*0.2)," ")</f>
        <v xml:space="preserve"> </v>
      </c>
      <c r="AM136" s="25">
        <f>MIN(AI136,AJ136,AK136)</f>
        <v>990</v>
      </c>
      <c r="AP136" s="21" t="str">
        <f>IFERROR(VLOOKUP(A136,'11.08.18.1 Whaka GS'!A:I,9,FALSE)," ")</f>
        <v xml:space="preserve"> </v>
      </c>
      <c r="AQ136" s="21" t="str">
        <f>IFERROR(VLOOKUP(A136,'11.08.18.2 Whaka GS'!A:G,7,FALSE)," ")</f>
        <v xml:space="preserve"> </v>
      </c>
      <c r="AR136" s="21" t="str">
        <f>IFERROR(VLOOKUP(A136,'18.08.18 .1 Coronet GS'!C:K,9,FALSE)," ")</f>
        <v xml:space="preserve"> </v>
      </c>
      <c r="AS136" s="21" t="str">
        <f>IFERROR(VLOOKUP(A136,'18.08.18 .2 Coronet GS'!C:K,9,FALSE)," ")</f>
        <v xml:space="preserve"> </v>
      </c>
      <c r="AT136" s="21" t="str">
        <f>IFERROR(VLOOKUP(A136,'19.08.18 .1 Coronet GS'!C:K,9,FALSE)," ")</f>
        <v xml:space="preserve"> </v>
      </c>
      <c r="AU136" s="21" t="str">
        <f>IFERROR(VLOOKUP(A136,'19.08.18 .2 Coronet GS'!C:K,9,FALSE)," ")</f>
        <v xml:space="preserve"> </v>
      </c>
      <c r="AV136" s="21" t="str">
        <f>IFERROR(VLOOKUP(A136,'15.09.18.1 Mt Hutt GS '!A:B,2,FALSE)," ")</f>
        <v xml:space="preserve"> </v>
      </c>
      <c r="AW136" s="21" t="str">
        <f>IFERROR(VLOOKUP(A136,'180922.1 WH GS'!C:K,9,FALSE)," ")</f>
        <v xml:space="preserve"> </v>
      </c>
      <c r="AX136" s="21" t="str">
        <f>IFERROR(VLOOKUP(A136,'180922.2 WH GS 2'!C:K,9,FALSE)," ")</f>
        <v xml:space="preserve"> </v>
      </c>
      <c r="AY136" s="21" t="str">
        <f>IFERROR(VLOOKUP(A136,'180928.1 CA GS'!A:L,12,FALSE)," " )</f>
        <v xml:space="preserve"> </v>
      </c>
      <c r="AZ136" s="21" t="str">
        <f>IFERROR(VLOOKUP(A136,'180928.2 CA GS'!C:I,7,FALSE)," ")</f>
        <v xml:space="preserve"> </v>
      </c>
      <c r="BA136" s="21" t="str">
        <f>IFERROR(VLOOKUP(A136,'180928.3 CA GS'!C:I,7,FALSE)," ")</f>
        <v xml:space="preserve"> </v>
      </c>
      <c r="BC136" s="25">
        <v>990</v>
      </c>
      <c r="BD136" s="25">
        <v>990</v>
      </c>
      <c r="BE136" t="str">
        <f>IFERROR((SMALL(AP136:BA136,1)+SMALL(AP136:BA136,2))/2," ")</f>
        <v xml:space="preserve"> </v>
      </c>
      <c r="BF136" t="str">
        <f>IFERROR(SMALL(AP136:BA136,1)+(SMALL(AP136:BA136,1)*0.2)," ")</f>
        <v xml:space="preserve"> </v>
      </c>
      <c r="BH136" s="25">
        <f>MIN(BD136,BE136,BF136)</f>
        <v>990</v>
      </c>
      <c r="BK136" s="21" t="str">
        <f>IFERROR(VLOOKUP(A136,'14.09.18 Mt Hutt SG'!A:C,2,FALSE)," ")</f>
        <v xml:space="preserve"> </v>
      </c>
      <c r="BL136" s="21" t="str">
        <f>IFERROR(VLOOKUP(A136,'14.09.18.2 Mt Hutt SG'!A:B,2,FALSE)," ")</f>
        <v xml:space="preserve"> </v>
      </c>
      <c r="BN136" s="25">
        <v>990</v>
      </c>
      <c r="BO136" s="25">
        <v>990</v>
      </c>
      <c r="BP136" t="str">
        <f>IFERROR((SMALL(BK136:BL136,1)+SMALL(BK136:BL136,2))/2," ")</f>
        <v xml:space="preserve"> </v>
      </c>
      <c r="BQ136" t="str">
        <f>IFERROR(SMALL(BK136:BL136,1)+(SMALL(BK136:BL136,1)*0.2)," ")</f>
        <v xml:space="preserve"> </v>
      </c>
      <c r="BS136" s="25">
        <f>MIN(BO136,BP136,BQ136)</f>
        <v>990</v>
      </c>
    </row>
    <row r="137" spans="1:71" x14ac:dyDescent="0.25">
      <c r="A137">
        <v>2016062232</v>
      </c>
      <c r="B137" t="s">
        <v>59</v>
      </c>
      <c r="C137" t="s">
        <v>221</v>
      </c>
      <c r="E137" t="s">
        <v>57</v>
      </c>
      <c r="F137">
        <v>2004</v>
      </c>
      <c r="G137" t="str">
        <f>VLOOKUP(F137,'18 Age Cats'!A:B,2,FALSE)</f>
        <v>U16</v>
      </c>
      <c r="J137" s="36">
        <f>AM137</f>
        <v>464.67600000000004</v>
      </c>
      <c r="L137" t="str">
        <f>IF(J137=AI137,"*"," ")</f>
        <v xml:space="preserve"> </v>
      </c>
      <c r="M137" s="36">
        <f>BH137</f>
        <v>990</v>
      </c>
      <c r="O137" t="str">
        <f>IF(M137=BD137,"*"," ")</f>
        <v>*</v>
      </c>
      <c r="P137" s="36">
        <f>BS137</f>
        <v>990</v>
      </c>
      <c r="R137" t="str">
        <f>IF(P137=BO137,"*"," ")</f>
        <v>*</v>
      </c>
      <c r="T137" s="21" t="str">
        <f>IFERROR(VLOOKUP(A137,'15.07.18.1 Mt Hutt SL'!C:I,7,FALSE)," ")</f>
        <v xml:space="preserve"> </v>
      </c>
      <c r="U137" s="21" t="str">
        <f>IFERROR(VLOOKUP(A137,'15.07.18.2 Mt Hutt SL'!C:I,7,FALSE)," ")</f>
        <v xml:space="preserve"> </v>
      </c>
      <c r="V137" s="21" t="str">
        <f>IFERROR(VLOOKUP(A137,'12.08.18.1 Whaka SL'!A:G,7,FALSE)," ")</f>
        <v xml:space="preserve"> </v>
      </c>
      <c r="W137" s="21" t="str">
        <f>IFERROR(VLOOKUP(A137,'12.08.18.2 Whaka SL'!A:G,7,FALSE)," ")</f>
        <v xml:space="preserve"> </v>
      </c>
      <c r="X137" s="24" t="str">
        <f>IFERROR(VLOOKUP(A137,'20.08.18.1 Coronet SL'!C:K,9,FALSE)," ")</f>
        <v xml:space="preserve"> </v>
      </c>
      <c r="Y137" s="21" t="str">
        <f>IFERROR(VLOOKUP(A137,'20.08.18.2 Coronet SL'!C:K,9,FALSE)," ")</f>
        <v xml:space="preserve"> </v>
      </c>
      <c r="Z137" s="21" t="str">
        <f>IFERROR(VLOOKUP(A137,'16.09.18.1 Mt Hutt SL'!A:B,2,FALSE)," ")</f>
        <v xml:space="preserve"> </v>
      </c>
      <c r="AA137" s="21" t="str">
        <f>IFERROR(VLOOKUP(A137,'16.09.18 .2 Mt Hutt SL'!A:B,2,FALSE)," ")</f>
        <v xml:space="preserve"> </v>
      </c>
      <c r="AB137" s="21" t="str">
        <f>IFERROR(VLOOKUP(A137,'180923.1 WH SL'!C:K,9,FALSE)," ")</f>
        <v xml:space="preserve"> </v>
      </c>
      <c r="AC137" s="21" t="str">
        <f>IFERROR(VLOOKUP(A137,'180927.1 CA SL '!A:L,12,FALSE)," ")</f>
        <v xml:space="preserve"> </v>
      </c>
      <c r="AD137" s="21" t="str">
        <f>IFERROR(VLOOKUP(A137,'180927.2 CA SL'!A:L,12,FALSE)," ")</f>
        <v xml:space="preserve"> </v>
      </c>
      <c r="AE137" s="21">
        <f>IFERROR(VLOOKUP(A137,'21.10.18.2   Snowplanet SL'!C:J,8,FALSE)," ")</f>
        <v>387.23</v>
      </c>
      <c r="AF137" t="str">
        <f>IFERROR(VLOOKUP(A137,'21.10.18.4 Snowplanet SL'!C:J,8,FALSE)," ")</f>
        <v xml:space="preserve"> </v>
      </c>
      <c r="AH137" s="25">
        <f>IFERROR(VLOOKUP(A137,'18.0 Base List'!A:G,5,FALSE),"990.00")</f>
        <v>990</v>
      </c>
      <c r="AI137" s="25">
        <v>990</v>
      </c>
      <c r="AJ137" t="str">
        <f>IFERROR((SMALL(T137:AF137,1)+SMALL(T137:AF137,2))/2," ")</f>
        <v xml:space="preserve"> </v>
      </c>
      <c r="AK137">
        <f>IFERROR(SMALL(T137:AF137,1)+(SMALL(T137:AF137,1)*0.2)," ")</f>
        <v>464.67600000000004</v>
      </c>
      <c r="AM137" s="25">
        <f>MIN(AI137,AJ137,AK137)</f>
        <v>464.67600000000004</v>
      </c>
      <c r="AP137" s="21" t="str">
        <f>IFERROR(VLOOKUP(A137,'11.08.18.1 Whaka GS'!A:I,9,FALSE)," ")</f>
        <v xml:space="preserve"> </v>
      </c>
      <c r="AQ137" s="21" t="str">
        <f>IFERROR(VLOOKUP(A137,'11.08.18.2 Whaka GS'!A:G,7,FALSE)," ")</f>
        <v xml:space="preserve"> </v>
      </c>
      <c r="AR137" s="21" t="str">
        <f>IFERROR(VLOOKUP(A137,'18.08.18 .1 Coronet GS'!C:K,9,FALSE)," ")</f>
        <v xml:space="preserve"> </v>
      </c>
      <c r="AS137" s="21" t="str">
        <f>IFERROR(VLOOKUP(A137,'18.08.18 .2 Coronet GS'!C:K,9,FALSE)," ")</f>
        <v xml:space="preserve"> </v>
      </c>
      <c r="AT137" s="21" t="str">
        <f>IFERROR(VLOOKUP(A137,'19.08.18 .1 Coronet GS'!C:K,9,FALSE)," ")</f>
        <v xml:space="preserve"> </v>
      </c>
      <c r="AU137" s="21" t="str">
        <f>IFERROR(VLOOKUP(A137,'19.08.18 .2 Coronet GS'!C:K,9,FALSE)," ")</f>
        <v xml:space="preserve"> </v>
      </c>
      <c r="AV137" s="21" t="str">
        <f>IFERROR(VLOOKUP(A137,'15.09.18.1 Mt Hutt GS '!A:B,2,FALSE)," ")</f>
        <v xml:space="preserve"> </v>
      </c>
      <c r="AW137" s="21" t="str">
        <f>IFERROR(VLOOKUP(A137,'180922.1 WH GS'!C:K,9,FALSE)," ")</f>
        <v xml:space="preserve"> </v>
      </c>
      <c r="AX137" s="21" t="str">
        <f>IFERROR(VLOOKUP(A137,'180922.2 WH GS 2'!C:K,9,FALSE)," ")</f>
        <v xml:space="preserve"> </v>
      </c>
      <c r="AY137" s="21" t="str">
        <f>IFERROR(VLOOKUP(A137,'180928.1 CA GS'!A:L,12,FALSE)," " )</f>
        <v xml:space="preserve"> </v>
      </c>
      <c r="AZ137" s="21" t="str">
        <f>IFERROR(VLOOKUP(A137,'180928.2 CA GS'!C:I,7,FALSE)," ")</f>
        <v xml:space="preserve"> </v>
      </c>
      <c r="BA137" s="21" t="str">
        <f>IFERROR(VLOOKUP(A137,'180928.3 CA GS'!C:I,7,FALSE)," ")</f>
        <v xml:space="preserve"> </v>
      </c>
      <c r="BC137" s="25">
        <v>990</v>
      </c>
      <c r="BD137" s="25">
        <v>990</v>
      </c>
      <c r="BE137" t="str">
        <f>IFERROR((SMALL(AP137:BA137,1)+SMALL(AP137:BA137,2))/2," ")</f>
        <v xml:space="preserve"> </v>
      </c>
      <c r="BF137" t="str">
        <f>IFERROR(SMALL(AP137:BA137,1)+(SMALL(AP137:BA137,1)*0.2)," ")</f>
        <v xml:space="preserve"> </v>
      </c>
      <c r="BH137" s="25">
        <f>MIN(BD137,BE137,BF137)</f>
        <v>990</v>
      </c>
      <c r="BK137" s="21" t="str">
        <f>IFERROR(VLOOKUP(A137,'14.09.18 Mt Hutt SG'!A:C,2,FALSE)," ")</f>
        <v xml:space="preserve"> </v>
      </c>
      <c r="BL137" s="21" t="str">
        <f>IFERROR(VLOOKUP(A137,'14.09.18.2 Mt Hutt SG'!A:B,2,FALSE)," ")</f>
        <v xml:space="preserve"> </v>
      </c>
      <c r="BN137" s="25">
        <v>990</v>
      </c>
      <c r="BO137" s="25">
        <v>990</v>
      </c>
      <c r="BP137" t="str">
        <f>IFERROR((SMALL(BK137:BL137,1)+SMALL(BK137:BL137,2))/2," ")</f>
        <v xml:space="preserve"> </v>
      </c>
      <c r="BQ137" t="str">
        <f>IFERROR(SMALL(BK137:BL137,1)+(SMALL(BK137:BL137,1)*0.2)," ")</f>
        <v xml:space="preserve"> </v>
      </c>
      <c r="BS137" s="25">
        <f>MIN(BO137,BP137,BQ137)</f>
        <v>990</v>
      </c>
    </row>
    <row r="138" spans="1:71" x14ac:dyDescent="0.25">
      <c r="A138">
        <v>2016081444</v>
      </c>
      <c r="B138" t="s">
        <v>688</v>
      </c>
      <c r="C138" t="s">
        <v>292</v>
      </c>
      <c r="D138" t="s">
        <v>97</v>
      </c>
      <c r="E138" t="s">
        <v>57</v>
      </c>
      <c r="F138">
        <v>2003</v>
      </c>
      <c r="G138" t="str">
        <f>VLOOKUP(F138,'18 Age Cats'!A:B,2,FALSE)</f>
        <v>U16</v>
      </c>
      <c r="J138" s="36">
        <f>AM138</f>
        <v>990</v>
      </c>
      <c r="L138" t="str">
        <f>IF(J138=AI138,"*"," ")</f>
        <v>*</v>
      </c>
      <c r="M138" s="36">
        <f>BH138</f>
        <v>990</v>
      </c>
      <c r="O138" t="str">
        <f>IF(M138=BD138,"*"," ")</f>
        <v>*</v>
      </c>
      <c r="P138" s="36">
        <f>BS138</f>
        <v>990</v>
      </c>
      <c r="R138" t="str">
        <f>IF(P138=BO138,"*"," ")</f>
        <v>*</v>
      </c>
      <c r="T138" s="21" t="str">
        <f>IFERROR(VLOOKUP(A138,'15.07.18.1 Mt Hutt SL'!C:I,7,FALSE)," ")</f>
        <v xml:space="preserve"> </v>
      </c>
      <c r="U138" s="21" t="str">
        <f>IFERROR(VLOOKUP(A138,'15.07.18.2 Mt Hutt SL'!C:I,7,FALSE)," ")</f>
        <v xml:space="preserve"> </v>
      </c>
      <c r="V138" s="21" t="str">
        <f>IFERROR(VLOOKUP(A138,'12.08.18.1 Whaka SL'!A:G,7,FALSE)," ")</f>
        <v xml:space="preserve"> </v>
      </c>
      <c r="W138" s="21" t="str">
        <f>IFERROR(VLOOKUP(A138,'12.08.18.2 Whaka SL'!A:G,7,FALSE)," ")</f>
        <v xml:space="preserve"> </v>
      </c>
      <c r="X138" s="24" t="str">
        <f>IFERROR(VLOOKUP(A138,'20.08.18.1 Coronet SL'!C:K,9,FALSE)," ")</f>
        <v xml:space="preserve"> </v>
      </c>
      <c r="Y138" s="21" t="str">
        <f>IFERROR(VLOOKUP(A138,'20.08.18.2 Coronet SL'!C:K,9,FALSE)," ")</f>
        <v xml:space="preserve"> </v>
      </c>
      <c r="Z138" s="21" t="str">
        <f>IFERROR(VLOOKUP(A138,'16.09.18.1 Mt Hutt SL'!A:B,2,FALSE)," ")</f>
        <v xml:space="preserve"> </v>
      </c>
      <c r="AA138" s="21" t="str">
        <f>IFERROR(VLOOKUP(A138,'16.09.18 .2 Mt Hutt SL'!A:B,2,FALSE)," ")</f>
        <v xml:space="preserve"> </v>
      </c>
      <c r="AB138" s="21" t="str">
        <f>IFERROR(VLOOKUP(A138,'180923.1 WH SL'!C:K,9,FALSE)," ")</f>
        <v xml:space="preserve"> </v>
      </c>
      <c r="AC138" s="21" t="str">
        <f>IFERROR(VLOOKUP(A138,'180927.1 CA SL '!A:L,12,FALSE)," ")</f>
        <v xml:space="preserve"> </v>
      </c>
      <c r="AD138" s="21" t="str">
        <f>IFERROR(VLOOKUP(A138,'180927.2 CA SL'!A:L,12,FALSE)," ")</f>
        <v xml:space="preserve"> </v>
      </c>
      <c r="AE138" s="21" t="str">
        <f>IFERROR(VLOOKUP(A138,'21.10.18.2   Snowplanet SL'!C:J,8,FALSE)," ")</f>
        <v xml:space="preserve"> </v>
      </c>
      <c r="AF138" t="str">
        <f>IFERROR(VLOOKUP(A138,'21.10.18.4 Snowplanet SL'!C:J,8,FALSE)," ")</f>
        <v xml:space="preserve"> </v>
      </c>
      <c r="AH138" s="25">
        <f>IFERROR(VLOOKUP(A138,'18.0 Base List'!A:G,5,FALSE),"990.00")</f>
        <v>990</v>
      </c>
      <c r="AI138" s="25">
        <v>990</v>
      </c>
      <c r="AJ138" t="str">
        <f>IFERROR((SMALL(T138:AF138,1)+SMALL(T138:AF138,2))/2," ")</f>
        <v xml:space="preserve"> </v>
      </c>
      <c r="AK138" t="str">
        <f>IFERROR(SMALL(T138:AF138,1)+(SMALL(T138:AF138,1)*0.2)," ")</f>
        <v xml:space="preserve"> </v>
      </c>
      <c r="AM138" s="25">
        <f>MIN(AI138,AJ138,AK138)</f>
        <v>990</v>
      </c>
      <c r="AP138" s="21" t="str">
        <f>IFERROR(VLOOKUP(A138,'11.08.18.1 Whaka GS'!A:I,9,FALSE)," ")</f>
        <v xml:space="preserve"> </v>
      </c>
      <c r="AQ138" s="21" t="str">
        <f>IFERROR(VLOOKUP(A138,'11.08.18.2 Whaka GS'!A:G,7,FALSE)," ")</f>
        <v xml:space="preserve"> </v>
      </c>
      <c r="AR138" s="21" t="str">
        <f>IFERROR(VLOOKUP(A138,'18.08.18 .1 Coronet GS'!C:K,9,FALSE)," ")</f>
        <v xml:space="preserve"> </v>
      </c>
      <c r="AS138" s="21" t="str">
        <f>IFERROR(VLOOKUP(A138,'18.08.18 .2 Coronet GS'!C:K,9,FALSE)," ")</f>
        <v xml:space="preserve"> </v>
      </c>
      <c r="AT138" s="21" t="str">
        <f>IFERROR(VLOOKUP(A138,'19.08.18 .1 Coronet GS'!C:K,9,FALSE)," ")</f>
        <v xml:space="preserve"> </v>
      </c>
      <c r="AU138" s="21" t="str">
        <f>IFERROR(VLOOKUP(A138,'19.08.18 .2 Coronet GS'!C:K,9,FALSE)," ")</f>
        <v xml:space="preserve"> </v>
      </c>
      <c r="AV138" s="21" t="str">
        <f>IFERROR(VLOOKUP(A138,'15.09.18.1 Mt Hutt GS '!A:B,2,FALSE)," ")</f>
        <v xml:space="preserve"> </v>
      </c>
      <c r="AW138" s="21" t="str">
        <f>IFERROR(VLOOKUP(A138,'180922.1 WH GS'!C:K,9,FALSE)," ")</f>
        <v xml:space="preserve"> </v>
      </c>
      <c r="AX138" s="21" t="str">
        <f>IFERROR(VLOOKUP(A138,'180922.2 WH GS 2'!C:K,9,FALSE)," ")</f>
        <v xml:space="preserve"> </v>
      </c>
      <c r="AY138" s="21" t="str">
        <f>IFERROR(VLOOKUP(A138,'180928.1 CA GS'!A:L,12,FALSE)," " )</f>
        <v xml:space="preserve"> </v>
      </c>
      <c r="AZ138" s="21" t="str">
        <f>IFERROR(VLOOKUP(A138,'180928.2 CA GS'!C:I,7,FALSE)," ")</f>
        <v xml:space="preserve"> </v>
      </c>
      <c r="BA138" s="21" t="str">
        <f>IFERROR(VLOOKUP(A138,'180928.3 CA GS'!C:I,7,FALSE)," ")</f>
        <v xml:space="preserve"> </v>
      </c>
      <c r="BC138" s="25">
        <v>990</v>
      </c>
      <c r="BD138" s="25">
        <v>990</v>
      </c>
      <c r="BE138" t="str">
        <f>IFERROR((SMALL(AP138:BA138,1)+SMALL(AP138:BA138,2))/2," ")</f>
        <v xml:space="preserve"> </v>
      </c>
      <c r="BF138" t="str">
        <f>IFERROR(SMALL(AP138:BA138,1)+(SMALL(AP138:BA138,1)*0.2)," ")</f>
        <v xml:space="preserve"> </v>
      </c>
      <c r="BH138" s="25">
        <f>MIN(BD138,BE138,BF138)</f>
        <v>990</v>
      </c>
      <c r="BK138" s="21" t="str">
        <f>IFERROR(VLOOKUP(A138,'14.09.18 Mt Hutt SG'!A:C,2,FALSE)," ")</f>
        <v xml:space="preserve"> </v>
      </c>
      <c r="BL138" s="21" t="str">
        <f>IFERROR(VLOOKUP(A138,'14.09.18.2 Mt Hutt SG'!A:B,2,FALSE)," ")</f>
        <v xml:space="preserve"> </v>
      </c>
      <c r="BN138" s="25">
        <v>990</v>
      </c>
      <c r="BO138" s="25">
        <v>990</v>
      </c>
      <c r="BP138" t="str">
        <f>IFERROR((SMALL(BK138:BL138,1)+SMALL(BK138:BL138,2))/2," ")</f>
        <v xml:space="preserve"> </v>
      </c>
      <c r="BQ138" t="str">
        <f>IFERROR(SMALL(BK138:BL138,1)+(SMALL(BK138:BL138,1)*0.2)," ")</f>
        <v xml:space="preserve"> </v>
      </c>
      <c r="BS138" s="25">
        <f>MIN(BO138,BP138,BQ138)</f>
        <v>990</v>
      </c>
    </row>
    <row r="139" spans="1:71" x14ac:dyDescent="0.25">
      <c r="A139">
        <v>2016081443</v>
      </c>
      <c r="B139" t="s">
        <v>690</v>
      </c>
      <c r="C139" t="s">
        <v>292</v>
      </c>
      <c r="D139" t="s">
        <v>97</v>
      </c>
      <c r="E139" t="s">
        <v>57</v>
      </c>
      <c r="F139">
        <v>2003</v>
      </c>
      <c r="G139" t="str">
        <f>VLOOKUP(F139,'18 Age Cats'!A:B,2,FALSE)</f>
        <v>U16</v>
      </c>
      <c r="J139" s="36">
        <f>AM139</f>
        <v>990</v>
      </c>
      <c r="L139" t="str">
        <f>IF(J139=AI139,"*"," ")</f>
        <v>*</v>
      </c>
      <c r="M139" s="36">
        <f>BH139</f>
        <v>990</v>
      </c>
      <c r="O139" t="str">
        <f>IF(M139=BD139,"*"," ")</f>
        <v>*</v>
      </c>
      <c r="P139" s="36">
        <f>BS139</f>
        <v>990</v>
      </c>
      <c r="R139" t="str">
        <f>IF(P139=BO139,"*"," ")</f>
        <v>*</v>
      </c>
      <c r="T139" s="21" t="str">
        <f>IFERROR(VLOOKUP(A139,'15.07.18.1 Mt Hutt SL'!C:I,7,FALSE)," ")</f>
        <v xml:space="preserve"> </v>
      </c>
      <c r="U139" s="21" t="str">
        <f>IFERROR(VLOOKUP(A139,'15.07.18.2 Mt Hutt SL'!C:I,7,FALSE)," ")</f>
        <v xml:space="preserve"> </v>
      </c>
      <c r="V139" s="21" t="str">
        <f>IFERROR(VLOOKUP(A139,'12.08.18.1 Whaka SL'!A:G,7,FALSE)," ")</f>
        <v xml:space="preserve"> </v>
      </c>
      <c r="W139" s="21" t="str">
        <f>IFERROR(VLOOKUP(A139,'12.08.18.2 Whaka SL'!A:G,7,FALSE)," ")</f>
        <v xml:space="preserve"> </v>
      </c>
      <c r="X139" s="24" t="str">
        <f>IFERROR(VLOOKUP(A139,'20.08.18.1 Coronet SL'!C:K,9,FALSE)," ")</f>
        <v xml:space="preserve"> </v>
      </c>
      <c r="Y139" s="21" t="str">
        <f>IFERROR(VLOOKUP(A139,'20.08.18.2 Coronet SL'!C:K,9,FALSE)," ")</f>
        <v xml:space="preserve"> </v>
      </c>
      <c r="Z139" s="21" t="str">
        <f>IFERROR(VLOOKUP(A139,'16.09.18.1 Mt Hutt SL'!A:B,2,FALSE)," ")</f>
        <v xml:space="preserve"> </v>
      </c>
      <c r="AA139" s="21" t="str">
        <f>IFERROR(VLOOKUP(A139,'16.09.18 .2 Mt Hutt SL'!A:B,2,FALSE)," ")</f>
        <v xml:space="preserve"> </v>
      </c>
      <c r="AB139" s="21" t="str">
        <f>IFERROR(VLOOKUP(A139,'180923.1 WH SL'!C:K,9,FALSE)," ")</f>
        <v xml:space="preserve"> </v>
      </c>
      <c r="AC139" s="21" t="str">
        <f>IFERROR(VLOOKUP(A139,'180927.1 CA SL '!A:L,12,FALSE)," ")</f>
        <v xml:space="preserve"> </v>
      </c>
      <c r="AD139" s="21" t="str">
        <f>IFERROR(VLOOKUP(A139,'180927.2 CA SL'!A:L,12,FALSE)," ")</f>
        <v xml:space="preserve"> </v>
      </c>
      <c r="AE139" s="21" t="str">
        <f>IFERROR(VLOOKUP(A139,'21.10.18.2   Snowplanet SL'!C:J,8,FALSE)," ")</f>
        <v xml:space="preserve"> </v>
      </c>
      <c r="AF139" t="str">
        <f>IFERROR(VLOOKUP(A139,'21.10.18.4 Snowplanet SL'!C:J,8,FALSE)," ")</f>
        <v xml:space="preserve"> </v>
      </c>
      <c r="AH139" s="25">
        <f>IFERROR(VLOOKUP(A139,'18.0 Base List'!A:G,5,FALSE),"990.00")</f>
        <v>990</v>
      </c>
      <c r="AI139" s="25">
        <v>990</v>
      </c>
      <c r="AJ139" t="str">
        <f>IFERROR((SMALL(T139:AF139,1)+SMALL(T139:AF139,2))/2," ")</f>
        <v xml:space="preserve"> </v>
      </c>
      <c r="AK139" t="str">
        <f>IFERROR(SMALL(T139:AF139,1)+(SMALL(T139:AF139,1)*0.2)," ")</f>
        <v xml:space="preserve"> </v>
      </c>
      <c r="AM139" s="25">
        <f>MIN(AI139,AJ139,AK139)</f>
        <v>990</v>
      </c>
      <c r="AP139" s="21" t="str">
        <f>IFERROR(VLOOKUP(A139,'11.08.18.1 Whaka GS'!A:I,9,FALSE)," ")</f>
        <v xml:space="preserve"> </v>
      </c>
      <c r="AQ139" s="21" t="str">
        <f>IFERROR(VLOOKUP(A139,'11.08.18.2 Whaka GS'!A:G,7,FALSE)," ")</f>
        <v xml:space="preserve"> </v>
      </c>
      <c r="AR139" s="21" t="str">
        <f>IFERROR(VLOOKUP(A139,'18.08.18 .1 Coronet GS'!C:K,9,FALSE)," ")</f>
        <v xml:space="preserve"> </v>
      </c>
      <c r="AS139" s="21" t="str">
        <f>IFERROR(VLOOKUP(A139,'18.08.18 .2 Coronet GS'!C:K,9,FALSE)," ")</f>
        <v xml:space="preserve"> </v>
      </c>
      <c r="AT139" s="21" t="str">
        <f>IFERROR(VLOOKUP(A139,'19.08.18 .1 Coronet GS'!C:K,9,FALSE)," ")</f>
        <v xml:space="preserve"> </v>
      </c>
      <c r="AU139" s="21" t="str">
        <f>IFERROR(VLOOKUP(A139,'19.08.18 .2 Coronet GS'!C:K,9,FALSE)," ")</f>
        <v xml:space="preserve"> </v>
      </c>
      <c r="AV139" s="21" t="str">
        <f>IFERROR(VLOOKUP(A139,'15.09.18.1 Mt Hutt GS '!A:B,2,FALSE)," ")</f>
        <v xml:space="preserve"> </v>
      </c>
      <c r="AW139" s="21" t="str">
        <f>IFERROR(VLOOKUP(A139,'180922.1 WH GS'!C:K,9,FALSE)," ")</f>
        <v xml:space="preserve"> </v>
      </c>
      <c r="AX139" s="21" t="str">
        <f>IFERROR(VLOOKUP(A139,'180922.2 WH GS 2'!C:K,9,FALSE)," ")</f>
        <v xml:space="preserve"> </v>
      </c>
      <c r="AY139" s="21" t="str">
        <f>IFERROR(VLOOKUP(A139,'180928.1 CA GS'!A:L,12,FALSE)," " )</f>
        <v xml:space="preserve"> </v>
      </c>
      <c r="AZ139" s="21" t="str">
        <f>IFERROR(VLOOKUP(A139,'180928.2 CA GS'!C:I,7,FALSE)," ")</f>
        <v xml:space="preserve"> </v>
      </c>
      <c r="BA139" s="21" t="str">
        <f>IFERROR(VLOOKUP(A139,'180928.3 CA GS'!C:I,7,FALSE)," ")</f>
        <v xml:space="preserve"> </v>
      </c>
      <c r="BC139" s="25">
        <v>990</v>
      </c>
      <c r="BD139" s="25">
        <v>990</v>
      </c>
      <c r="BE139" t="str">
        <f>IFERROR((SMALL(AP139:BA139,1)+SMALL(AP139:BA139,2))/2," ")</f>
        <v xml:space="preserve"> </v>
      </c>
      <c r="BF139" t="str">
        <f>IFERROR(SMALL(AP139:BA139,1)+(SMALL(AP139:BA139,1)*0.2)," ")</f>
        <v xml:space="preserve"> </v>
      </c>
      <c r="BH139" s="25">
        <f>MIN(BD139,BE139,BF139)</f>
        <v>990</v>
      </c>
      <c r="BK139" s="21" t="str">
        <f>IFERROR(VLOOKUP(A139,'14.09.18 Mt Hutt SG'!A:C,2,FALSE)," ")</f>
        <v xml:space="preserve"> </v>
      </c>
      <c r="BL139" s="21" t="str">
        <f>IFERROR(VLOOKUP(A139,'14.09.18.2 Mt Hutt SG'!A:B,2,FALSE)," ")</f>
        <v xml:space="preserve"> </v>
      </c>
      <c r="BN139" s="25">
        <v>990</v>
      </c>
      <c r="BO139" s="25">
        <v>990</v>
      </c>
      <c r="BP139" t="str">
        <f>IFERROR((SMALL(BK139:BL139,1)+SMALL(BK139:BL139,2))/2," ")</f>
        <v xml:space="preserve"> </v>
      </c>
      <c r="BQ139" t="str">
        <f>IFERROR(SMALL(BK139:BL139,1)+(SMALL(BK139:BL139,1)*0.2)," ")</f>
        <v xml:space="preserve"> </v>
      </c>
      <c r="BS139" s="25">
        <f>MIN(BO139,BP139,BQ139)</f>
        <v>990</v>
      </c>
    </row>
    <row r="140" spans="1:71" x14ac:dyDescent="0.25">
      <c r="A140">
        <v>2018070330</v>
      </c>
      <c r="B140" t="s">
        <v>206</v>
      </c>
      <c r="C140" t="s">
        <v>551</v>
      </c>
      <c r="D140" t="s">
        <v>58</v>
      </c>
      <c r="E140" t="s">
        <v>57</v>
      </c>
      <c r="F140">
        <v>2006</v>
      </c>
      <c r="G140" t="str">
        <f>VLOOKUP(F140,'18 Age Cats'!A:B,2,FALSE)</f>
        <v>U14</v>
      </c>
      <c r="I140" t="s">
        <v>606</v>
      </c>
      <c r="J140" s="36">
        <f>AM140</f>
        <v>990</v>
      </c>
      <c r="L140" t="str">
        <f>IF(J140=AI140,"*"," ")</f>
        <v>*</v>
      </c>
      <c r="M140" s="36">
        <f>BH140</f>
        <v>990</v>
      </c>
      <c r="O140" t="str">
        <f>IF(M140=BD140,"*"," ")</f>
        <v>*</v>
      </c>
      <c r="P140" s="36">
        <f>BS140</f>
        <v>990</v>
      </c>
      <c r="R140" t="str">
        <f>IF(P140=BO140,"*"," ")</f>
        <v>*</v>
      </c>
      <c r="T140" s="21" t="str">
        <f>IFERROR(VLOOKUP(A140,'15.07.18.1 Mt Hutt SL'!C:I,7,FALSE)," ")</f>
        <v xml:space="preserve"> </v>
      </c>
      <c r="U140" s="21" t="str">
        <f>IFERROR(VLOOKUP(A140,'15.07.18.2 Mt Hutt SL'!C:I,7,FALSE)," ")</f>
        <v xml:space="preserve"> </v>
      </c>
      <c r="V140" s="21" t="str">
        <f>IFERROR(VLOOKUP(A140,'12.08.18.1 Whaka SL'!A:G,7,FALSE)," ")</f>
        <v xml:space="preserve"> </v>
      </c>
      <c r="W140" s="21" t="str">
        <f>IFERROR(VLOOKUP(A140,'12.08.18.2 Whaka SL'!A:G,7,FALSE)," ")</f>
        <v xml:space="preserve"> </v>
      </c>
      <c r="X140" s="24" t="str">
        <f>IFERROR(VLOOKUP(A140,'20.08.18.1 Coronet SL'!C:K,9,FALSE)," ")</f>
        <v xml:space="preserve"> </v>
      </c>
      <c r="Y140" s="21" t="str">
        <f>IFERROR(VLOOKUP(A140,'20.08.18.2 Coronet SL'!C:K,9,FALSE)," ")</f>
        <v xml:space="preserve"> </v>
      </c>
      <c r="Z140" s="21" t="str">
        <f>IFERROR(VLOOKUP(A140,'16.09.18.1 Mt Hutt SL'!A:B,2,FALSE)," ")</f>
        <v xml:space="preserve"> </v>
      </c>
      <c r="AA140" s="21" t="str">
        <f>IFERROR(VLOOKUP(A140,'16.09.18 .2 Mt Hutt SL'!A:B,2,FALSE)," ")</f>
        <v xml:space="preserve"> </v>
      </c>
      <c r="AB140" s="21" t="str">
        <f>IFERROR(VLOOKUP(A140,'180923.1 WH SL'!C:K,9,FALSE)," ")</f>
        <v xml:space="preserve"> </v>
      </c>
      <c r="AC140" s="21" t="str">
        <f>IFERROR(VLOOKUP(A140,'180927.1 CA SL '!A:L,12,FALSE)," ")</f>
        <v xml:space="preserve"> </v>
      </c>
      <c r="AD140" s="21" t="str">
        <f>IFERROR(VLOOKUP(A140,'180927.2 CA SL'!A:L,12,FALSE)," ")</f>
        <v xml:space="preserve"> </v>
      </c>
      <c r="AE140" s="21" t="str">
        <f>IFERROR(VLOOKUP(A140,'21.10.18.2   Snowplanet SL'!C:J,8,FALSE)," ")</f>
        <v xml:space="preserve"> </v>
      </c>
      <c r="AF140" t="str">
        <f>IFERROR(VLOOKUP(A140,'21.10.18.4 Snowplanet SL'!C:J,8,FALSE)," ")</f>
        <v xml:space="preserve"> </v>
      </c>
      <c r="AH140" s="25">
        <v>990</v>
      </c>
      <c r="AI140" s="25">
        <v>990</v>
      </c>
      <c r="AJ140" t="str">
        <f>IFERROR((SMALL(T140:AF140,1)+SMALL(T140:AF140,2))/2," ")</f>
        <v xml:space="preserve"> </v>
      </c>
      <c r="AK140" t="str">
        <f>IFERROR(SMALL(T140:AF140,1)+(SMALL(T140:AF140,1)*0.2)," ")</f>
        <v xml:space="preserve"> </v>
      </c>
      <c r="AM140" s="25">
        <f>MIN(AI140,AJ140,AK140)</f>
        <v>990</v>
      </c>
      <c r="AP140" s="21" t="str">
        <f>IFERROR(VLOOKUP(A140,'11.08.18.1 Whaka GS'!A:I,9,FALSE)," ")</f>
        <v xml:space="preserve"> </v>
      </c>
      <c r="AQ140" s="21" t="str">
        <f>IFERROR(VLOOKUP(A140,'11.08.18.2 Whaka GS'!A:G,7,FALSE)," ")</f>
        <v xml:space="preserve"> </v>
      </c>
      <c r="AR140" s="21" t="str">
        <f>IFERROR(VLOOKUP(A140,'18.08.18 .1 Coronet GS'!C:K,9,FALSE)," ")</f>
        <v xml:space="preserve"> </v>
      </c>
      <c r="AS140" s="21" t="str">
        <f>IFERROR(VLOOKUP(A140,'18.08.18 .2 Coronet GS'!C:K,9,FALSE)," ")</f>
        <v xml:space="preserve"> </v>
      </c>
      <c r="AT140" s="21" t="str">
        <f>IFERROR(VLOOKUP(A140,'19.08.18 .1 Coronet GS'!C:K,9,FALSE)," ")</f>
        <v xml:space="preserve"> </v>
      </c>
      <c r="AU140" s="21" t="str">
        <f>IFERROR(VLOOKUP(A140,'19.08.18 .2 Coronet GS'!C:K,9,FALSE)," ")</f>
        <v xml:space="preserve"> </v>
      </c>
      <c r="AV140" s="21" t="str">
        <f>IFERROR(VLOOKUP(A140,'15.09.18.1 Mt Hutt GS '!A:B,2,FALSE)," ")</f>
        <v xml:space="preserve"> </v>
      </c>
      <c r="AW140" s="21" t="str">
        <f>IFERROR(VLOOKUP(A140,'180922.1 WH GS'!C:K,9,FALSE)," ")</f>
        <v xml:space="preserve"> </v>
      </c>
      <c r="AX140" s="21" t="str">
        <f>IFERROR(VLOOKUP(A140,'180922.2 WH GS 2'!C:K,9,FALSE)," ")</f>
        <v xml:space="preserve"> </v>
      </c>
      <c r="AY140" s="21" t="str">
        <f>IFERROR(VLOOKUP(A140,'180928.1 CA GS'!A:L,12,FALSE)," " )</f>
        <v xml:space="preserve"> </v>
      </c>
      <c r="AZ140" s="21" t="str">
        <f>IFERROR(VLOOKUP(A140,'180928.2 CA GS'!C:I,7,FALSE)," ")</f>
        <v xml:space="preserve"> </v>
      </c>
      <c r="BA140" s="21" t="str">
        <f>IFERROR(VLOOKUP(A140,'180928.3 CA GS'!C:I,7,FALSE)," ")</f>
        <v xml:space="preserve"> </v>
      </c>
      <c r="BC140" s="25">
        <v>990</v>
      </c>
      <c r="BD140" s="25">
        <v>990</v>
      </c>
      <c r="BE140" t="str">
        <f>IFERROR((SMALL(AP140:BA140,1)+SMALL(AP140:BA140,2))/2," ")</f>
        <v xml:space="preserve"> </v>
      </c>
      <c r="BF140" t="str">
        <f>IFERROR(SMALL(AP140:BA140,1)+(SMALL(AP140:BA140,1)*0.2)," ")</f>
        <v xml:space="preserve"> </v>
      </c>
      <c r="BH140" s="25">
        <f>MIN(BD140,BE140,BF140)</f>
        <v>990</v>
      </c>
      <c r="BK140" s="21" t="str">
        <f>IFERROR(VLOOKUP(A140,'14.09.18 Mt Hutt SG'!A:C,2,FALSE)," ")</f>
        <v xml:space="preserve"> </v>
      </c>
      <c r="BL140" s="21" t="str">
        <f>IFERROR(VLOOKUP(A140,'14.09.18.2 Mt Hutt SG'!A:B,2,FALSE)," ")</f>
        <v xml:space="preserve"> </v>
      </c>
      <c r="BN140" s="25">
        <v>990</v>
      </c>
      <c r="BO140" s="25">
        <v>990</v>
      </c>
      <c r="BP140" t="str">
        <f>IFERROR((SMALL(BK140:BL140,1)+SMALL(BK140:BL140,2))/2," ")</f>
        <v xml:space="preserve"> </v>
      </c>
      <c r="BQ140" t="str">
        <f>IFERROR(SMALL(BK140:BL140,1)+(SMALL(BK140:BL140,1)*0.2)," ")</f>
        <v xml:space="preserve"> </v>
      </c>
      <c r="BS140" s="25">
        <f>MIN(BO140,BP140,BQ140)</f>
        <v>990</v>
      </c>
    </row>
    <row r="141" spans="1:71" x14ac:dyDescent="0.25">
      <c r="A141">
        <v>2016062306</v>
      </c>
      <c r="B141" t="s">
        <v>102</v>
      </c>
      <c r="C141" t="s">
        <v>103</v>
      </c>
      <c r="D141" t="s">
        <v>58</v>
      </c>
      <c r="E141" t="s">
        <v>52</v>
      </c>
      <c r="F141">
        <v>2005</v>
      </c>
      <c r="G141" t="str">
        <f>VLOOKUP(F141,'18 Age Cats'!A:B,2,FALSE)</f>
        <v>U14</v>
      </c>
      <c r="H141" t="s">
        <v>513</v>
      </c>
      <c r="I141" t="s">
        <v>609</v>
      </c>
      <c r="J141" s="36">
        <f>AM141</f>
        <v>473.28</v>
      </c>
      <c r="K141">
        <v>81</v>
      </c>
      <c r="L141" t="str">
        <f>IF(J141=AI141,"*"," ")</f>
        <v xml:space="preserve"> </v>
      </c>
      <c r="M141" s="36">
        <f>BH141</f>
        <v>138.65</v>
      </c>
      <c r="N141">
        <v>32</v>
      </c>
      <c r="O141" t="str">
        <f>IF(M141=BD141,"*"," ")</f>
        <v xml:space="preserve"> </v>
      </c>
      <c r="P141" s="36">
        <f>BS141</f>
        <v>292.08000000000004</v>
      </c>
      <c r="Q141">
        <v>29</v>
      </c>
      <c r="R141" t="str">
        <f>IF(P141=BO141,"*"," ")</f>
        <v xml:space="preserve"> </v>
      </c>
      <c r="V141" s="21" t="str">
        <f>IFERROR(VLOOKUP(A141,'12.08.18.1 Whaka SL'!A:G,7,FALSE)," ")</f>
        <v xml:space="preserve"> </v>
      </c>
      <c r="W141" s="21" t="str">
        <f>IFERROR(VLOOKUP(A141,'12.08.18.2 Whaka SL'!A:G,7,FALSE)," ")</f>
        <v xml:space="preserve"> </v>
      </c>
      <c r="X141" s="24" t="str">
        <f>IFERROR(VLOOKUP(A141,'20.08.18.1 Coronet SL'!C:K,9,FALSE)," ")</f>
        <v xml:space="preserve"> </v>
      </c>
      <c r="Y141" s="21" t="str">
        <f>IFERROR(VLOOKUP(A141,'20.08.18.2 Coronet SL'!C:K,9,FALSE)," ")</f>
        <v xml:space="preserve"> </v>
      </c>
      <c r="Z141" s="21" t="str">
        <f>IFERROR(VLOOKUP(A141,'16.09.18.1 Mt Hutt SL'!A:B,2,FALSE)," ")</f>
        <v xml:space="preserve"> </v>
      </c>
      <c r="AA141" s="21">
        <f>IFERROR(VLOOKUP(A141,'16.09.18 .2 Mt Hutt SL'!A:B,2,FALSE)," ")</f>
        <v>394.4</v>
      </c>
      <c r="AB141" s="21" t="str">
        <f>IFERROR(VLOOKUP(A141,'180923.1 WH SL'!C:K,9,FALSE)," ")</f>
        <v xml:space="preserve"> </v>
      </c>
      <c r="AC141" s="21" t="str">
        <f>IFERROR(VLOOKUP(A141,'180927.1 CA SL '!A:L,12,FALSE)," ")</f>
        <v xml:space="preserve"> </v>
      </c>
      <c r="AD141" s="21" t="str">
        <f>IFERROR(VLOOKUP(A141,'180927.2 CA SL'!A:L,12,FALSE)," ")</f>
        <v xml:space="preserve"> </v>
      </c>
      <c r="AE141" s="21" t="str">
        <f>IFERROR(VLOOKUP(A141,'21.10.18.2   Snowplanet SL'!C:J,8,FALSE)," ")</f>
        <v xml:space="preserve"> </v>
      </c>
      <c r="AF141" t="str">
        <f>IFERROR(VLOOKUP(A141,'21.10.18.4 Snowplanet SL'!C:J,8,FALSE)," ")</f>
        <v xml:space="preserve"> </v>
      </c>
      <c r="AH141" s="25">
        <f>IFERROR(VLOOKUP(A141,'18.0 Base List'!A:G,5,FALSE),"990.00")</f>
        <v>349.99299999999999</v>
      </c>
      <c r="AI141" s="25">
        <f>AH141+(AH141*0.5)</f>
        <v>524.98950000000002</v>
      </c>
      <c r="AJ141" t="str">
        <f>IFERROR((SMALL(T141:AF141,1)+SMALL(T141:AF141,2))/2," ")</f>
        <v xml:space="preserve"> </v>
      </c>
      <c r="AK141">
        <f>IFERROR(SMALL(T141:AF141,1)+(SMALL(T141:AF141,1)*0.2)," ")</f>
        <v>473.28</v>
      </c>
      <c r="AM141" s="25">
        <f>MIN(AI141,AJ141,AK141)</f>
        <v>473.28</v>
      </c>
      <c r="AP141" s="21">
        <f>IFERROR(VLOOKUP(A141,'11.08.18.1 Whaka GS'!A:I,9,FALSE)," ")</f>
        <v>151.99</v>
      </c>
      <c r="AQ141" s="21" t="str">
        <f>IFERROR(VLOOKUP(A141,'11.08.18.2 Whaka GS'!A:G,7,FALSE)," ")</f>
        <v xml:space="preserve"> </v>
      </c>
      <c r="AR141" s="21" t="str">
        <f>IFERROR(VLOOKUP(A141,'18.08.18 .1 Coronet GS'!C:K,9,FALSE)," ")</f>
        <v xml:space="preserve"> </v>
      </c>
      <c r="AS141" s="21" t="str">
        <f>IFERROR(VLOOKUP(A141,'18.08.18 .2 Coronet GS'!C:K,9,FALSE)," ")</f>
        <v xml:space="preserve"> </v>
      </c>
      <c r="AT141" s="21" t="str">
        <f>IFERROR(VLOOKUP(A141,'19.08.18 .1 Coronet GS'!C:K,9,FALSE)," ")</f>
        <v xml:space="preserve"> </v>
      </c>
      <c r="AU141" s="21" t="str">
        <f>IFERROR(VLOOKUP(A141,'19.08.18 .2 Coronet GS'!C:K,9,FALSE)," ")</f>
        <v xml:space="preserve"> </v>
      </c>
      <c r="AV141" s="21">
        <f>IFERROR(VLOOKUP(A141,'15.09.18.1 Mt Hutt GS '!A:B,2,FALSE)," ")</f>
        <v>304.20999999999998</v>
      </c>
      <c r="AW141" s="21">
        <f>IFERROR(VLOOKUP(A141,'180922.1 WH GS'!C:K,9,FALSE)," ")</f>
        <v>335.89</v>
      </c>
      <c r="AX141" s="21">
        <f>IFERROR(VLOOKUP(A141,'180922.2 WH GS 2'!C:K,9,FALSE)," ")</f>
        <v>125.31</v>
      </c>
      <c r="AY141" s="21" t="str">
        <f>IFERROR(VLOOKUP(A141,'180928.1 CA GS'!A:L,12,FALSE)," " )</f>
        <v xml:space="preserve"> </v>
      </c>
      <c r="AZ141" s="21" t="str">
        <f>IFERROR(VLOOKUP(A141,'180928.2 CA GS'!C:I,7,FALSE)," ")</f>
        <v xml:space="preserve"> </v>
      </c>
      <c r="BA141" s="21" t="str">
        <f>IFERROR(VLOOKUP(A141,'180928.3 CA GS'!C:I,7,FALSE)," ")</f>
        <v xml:space="preserve"> </v>
      </c>
      <c r="BC141" s="39">
        <f>VLOOKUP(A141,'18.0 Base List'!A:F,6,FALSE)</f>
        <v>171.38499999999999</v>
      </c>
      <c r="BD141" s="25">
        <f>BC141+(BC141*0.5)</f>
        <v>257.07749999999999</v>
      </c>
      <c r="BE141">
        <f>IFERROR((SMALL(AP141:BA141,1)+SMALL(AP141:BA141,2))/2," ")</f>
        <v>138.65</v>
      </c>
      <c r="BF141">
        <f>IFERROR(SMALL(AP141:BA141,1)+(SMALL(AP141:BA141,1)*0.2)," ")</f>
        <v>150.37200000000001</v>
      </c>
      <c r="BH141" s="25">
        <f>MIN(BD141,BE141,BF141)</f>
        <v>138.65</v>
      </c>
      <c r="BK141" s="21" t="str">
        <f>IFERROR(VLOOKUP(A141,'14.09.18 Mt Hutt SG'!A:C,2,FALSE)," ")</f>
        <v xml:space="preserve"> </v>
      </c>
      <c r="BL141" s="21">
        <f>IFERROR(VLOOKUP(A141,'14.09.18.2 Mt Hutt SG'!A:B,2,FALSE)," ")</f>
        <v>243.4</v>
      </c>
      <c r="BN141" s="39">
        <f>VLOOKUP(A141,'18.0 Base List'!A:G,7,FALSE)</f>
        <v>990</v>
      </c>
      <c r="BO141" s="25">
        <f>BN141+(BN141*0.5)</f>
        <v>1485</v>
      </c>
      <c r="BP141" t="str">
        <f>IFERROR((SMALL(BK141:BL141,1)+SMALL(BK141:BL141,2))/2," ")</f>
        <v xml:space="preserve"> </v>
      </c>
      <c r="BQ141">
        <f>IFERROR(SMALL(BK141:BL141,1)+(SMALL(BK141:BL141,1)*0.2)," ")</f>
        <v>292.08000000000004</v>
      </c>
      <c r="BS141" s="25">
        <f>MIN(BO141,BP141,BQ141)</f>
        <v>292.08000000000004</v>
      </c>
    </row>
    <row r="142" spans="1:71" x14ac:dyDescent="0.25">
      <c r="A142">
        <v>2014072133</v>
      </c>
      <c r="B142" t="s">
        <v>278</v>
      </c>
      <c r="C142" t="s">
        <v>160</v>
      </c>
      <c r="D142" t="s">
        <v>97</v>
      </c>
      <c r="E142" t="s">
        <v>52</v>
      </c>
      <c r="F142">
        <v>2003</v>
      </c>
      <c r="G142" t="str">
        <f>VLOOKUP(F142,'18 Age Cats'!A:B,2,FALSE)</f>
        <v>U16</v>
      </c>
      <c r="J142" s="36">
        <f>AM142</f>
        <v>57.09</v>
      </c>
      <c r="K142">
        <v>1</v>
      </c>
      <c r="L142" t="str">
        <f>IF(J142=AI142,"*"," ")</f>
        <v xml:space="preserve"> </v>
      </c>
      <c r="M142" s="36">
        <f>BH142</f>
        <v>59.183999999999997</v>
      </c>
      <c r="N142">
        <v>1</v>
      </c>
      <c r="O142" t="str">
        <f>IF(M142=BD142,"*"," ")</f>
        <v xml:space="preserve"> </v>
      </c>
      <c r="P142" s="36">
        <f>BS142</f>
        <v>79.03</v>
      </c>
      <c r="Q142">
        <v>3</v>
      </c>
      <c r="R142" t="str">
        <f>IF(P142=BO142,"*"," ")</f>
        <v xml:space="preserve"> </v>
      </c>
      <c r="T142" s="21" t="str">
        <f>IFERROR(VLOOKUP(A142,'15.07.18.1 Mt Hutt SL'!C:I,7,FALSE)," ")</f>
        <v xml:space="preserve"> </v>
      </c>
      <c r="U142" s="21" t="str">
        <f>IFERROR(VLOOKUP(A142,'15.07.18.2 Mt Hutt SL'!C:I,7,FALSE)," ")</f>
        <v xml:space="preserve"> </v>
      </c>
      <c r="V142" s="21" t="str">
        <f>IFERROR(VLOOKUP(A142,'12.08.18.1 Whaka SL'!A:G,7,FALSE)," ")</f>
        <v xml:space="preserve"> </v>
      </c>
      <c r="W142" s="21" t="str">
        <f>IFERROR(VLOOKUP(A142,'12.08.18.2 Whaka SL'!A:G,7,FALSE)," ")</f>
        <v xml:space="preserve"> </v>
      </c>
      <c r="X142" s="24" t="str">
        <f>IFERROR(VLOOKUP(A142,'20.08.18.1 Coronet SL'!C:K,9,FALSE)," ")</f>
        <v xml:space="preserve"> </v>
      </c>
      <c r="Y142" s="21" t="str">
        <f>IFERROR(VLOOKUP(A142,'20.08.18.2 Coronet SL'!C:K,9,FALSE)," ")</f>
        <v xml:space="preserve"> </v>
      </c>
      <c r="Z142" s="21">
        <f>IFERROR(VLOOKUP(A142,'16.09.18.1 Mt Hutt SL'!A:B,2,FALSE)," ")</f>
        <v>55.08</v>
      </c>
      <c r="AA142" s="21">
        <f>IFERROR(VLOOKUP(A142,'16.09.18 .2 Mt Hutt SL'!A:B,2,FALSE)," ")</f>
        <v>59.1</v>
      </c>
      <c r="AB142" s="21" t="str">
        <f>IFERROR(VLOOKUP(A142,'180923.1 WH SL'!C:K,9,FALSE)," ")</f>
        <v xml:space="preserve"> </v>
      </c>
      <c r="AC142" s="21" t="str">
        <f>IFERROR(VLOOKUP(A142,'180927.1 CA SL '!A:L,12,FALSE)," ")</f>
        <v xml:space="preserve"> </v>
      </c>
      <c r="AD142" s="21" t="str">
        <f>IFERROR(VLOOKUP(A142,'180927.2 CA SL'!A:L,12,FALSE)," ")</f>
        <v xml:space="preserve"> </v>
      </c>
      <c r="AE142" s="21" t="str">
        <f>IFERROR(VLOOKUP(A142,'21.10.18.2   Snowplanet SL'!C:J,8,FALSE)," ")</f>
        <v xml:space="preserve"> </v>
      </c>
      <c r="AF142" t="str">
        <f>IFERROR(VLOOKUP(A142,'21.10.18.4 Snowplanet SL'!C:J,8,FALSE)," ")</f>
        <v xml:space="preserve"> </v>
      </c>
      <c r="AH142" s="25">
        <f>IFERROR(VLOOKUP(A142,'18.0 Base List'!A:G,5,FALSE),"990.00")</f>
        <v>70.180000000000007</v>
      </c>
      <c r="AI142" s="25">
        <f>AH142+(AH142*0.5)</f>
        <v>105.27000000000001</v>
      </c>
      <c r="AJ142">
        <f>IFERROR((SMALL(T142:AF142,1)+SMALL(T142:AF142,2))/2," ")</f>
        <v>57.09</v>
      </c>
      <c r="AK142">
        <f>IFERROR(SMALL(T142:AF142,1)+(SMALL(T142:AF142,1)*0.2)," ")</f>
        <v>66.096000000000004</v>
      </c>
      <c r="AM142" s="25">
        <f>MIN(AI142,AJ142,AK142)</f>
        <v>57.09</v>
      </c>
      <c r="AP142" s="21" t="str">
        <f>IFERROR(VLOOKUP(A142,'11.08.18.1 Whaka GS'!A:I,9,FALSE)," ")</f>
        <v xml:space="preserve"> </v>
      </c>
      <c r="AQ142" s="21" t="str">
        <f>IFERROR(VLOOKUP(A142,'11.08.18.2 Whaka GS'!A:G,7,FALSE)," ")</f>
        <v xml:space="preserve"> </v>
      </c>
      <c r="AR142" s="21" t="str">
        <f>IFERROR(VLOOKUP(A142,'18.08.18 .1 Coronet GS'!C:K,9,FALSE)," ")</f>
        <v xml:space="preserve"> </v>
      </c>
      <c r="AS142" s="21" t="str">
        <f>IFERROR(VLOOKUP(A142,'18.08.18 .2 Coronet GS'!C:K,9,FALSE)," ")</f>
        <v xml:space="preserve"> </v>
      </c>
      <c r="AT142" s="21" t="str">
        <f>IFERROR(VLOOKUP(A142,'19.08.18 .1 Coronet GS'!C:K,9,FALSE)," ")</f>
        <v xml:space="preserve"> </v>
      </c>
      <c r="AU142" s="21" t="str">
        <f>IFERROR(VLOOKUP(A142,'19.08.18 .2 Coronet GS'!C:K,9,FALSE)," ")</f>
        <v xml:space="preserve"> </v>
      </c>
      <c r="AV142" s="21">
        <f>IFERROR(VLOOKUP(A142,'15.09.18.1 Mt Hutt GS '!A:B,2,FALSE)," ")</f>
        <v>49.32</v>
      </c>
      <c r="AW142" s="21" t="str">
        <f>IFERROR(VLOOKUP(A142,'180922.1 WH GS'!C:K,9,FALSE)," ")</f>
        <v xml:space="preserve"> </v>
      </c>
      <c r="AX142" s="21" t="str">
        <f>IFERROR(VLOOKUP(A142,'180922.2 WH GS 2'!C:K,9,FALSE)," ")</f>
        <v xml:space="preserve"> </v>
      </c>
      <c r="AY142" s="21" t="str">
        <f>IFERROR(VLOOKUP(A142,'180928.1 CA GS'!A:L,12,FALSE)," " )</f>
        <v xml:space="preserve"> </v>
      </c>
      <c r="AZ142" s="21" t="str">
        <f>IFERROR(VLOOKUP(A142,'180928.2 CA GS'!C:I,7,FALSE)," ")</f>
        <v xml:space="preserve"> </v>
      </c>
      <c r="BA142" s="21" t="str">
        <f>IFERROR(VLOOKUP(A142,'180928.3 CA GS'!C:I,7,FALSE)," ")</f>
        <v xml:space="preserve"> </v>
      </c>
      <c r="BC142" s="25">
        <f>IFERROR(VLOOKUP(A142,'18.0 Base List'!A:F,6,FALSE),"990.00")</f>
        <v>62.605000000000018</v>
      </c>
      <c r="BD142" s="25">
        <f>BC142+(BC142*0.5)</f>
        <v>93.907500000000027</v>
      </c>
      <c r="BE142" t="str">
        <f>IFERROR((SMALL(AP142:BA142,1)+SMALL(AP142:BA142,2))/2," ")</f>
        <v xml:space="preserve"> </v>
      </c>
      <c r="BF142">
        <f>IFERROR(SMALL(AP142:BA142,1)+(SMALL(AP142:BA142,1)*0.2)," ")</f>
        <v>59.183999999999997</v>
      </c>
      <c r="BH142" s="25">
        <f>MIN(BD142,BE142,BF142)</f>
        <v>59.183999999999997</v>
      </c>
      <c r="BK142" s="21">
        <f>IFERROR(VLOOKUP(A142,'14.09.18 Mt Hutt SG'!A:C,2,FALSE)," ")</f>
        <v>77.84</v>
      </c>
      <c r="BL142" s="21">
        <f>IFERROR(VLOOKUP(A142,'14.09.18.2 Mt Hutt SG'!A:B,2,FALSE)," ")</f>
        <v>80.22</v>
      </c>
      <c r="BN142" s="25">
        <f>IFERROR(VLOOKUP(A142,'18.0 Base List'!A:G,7,FALSE),990)</f>
        <v>70.854999999999961</v>
      </c>
      <c r="BO142" s="25">
        <f>BN142+(BN142*0.5)</f>
        <v>106.28249999999994</v>
      </c>
      <c r="BP142">
        <f>IFERROR((SMALL(BK142:BL142,1)+SMALL(BK142:BL142,2))/2," ")</f>
        <v>79.03</v>
      </c>
      <c r="BQ142">
        <f>IFERROR(SMALL(BK142:BL142,1)+(SMALL(BK142:BL142,1)*0.2)," ")</f>
        <v>93.408000000000001</v>
      </c>
      <c r="BS142" s="25">
        <f>MIN(BO142,BP142,BQ142)</f>
        <v>79.03</v>
      </c>
    </row>
    <row r="143" spans="1:71" x14ac:dyDescent="0.25">
      <c r="A143">
        <v>2014072015</v>
      </c>
      <c r="B143" t="s">
        <v>254</v>
      </c>
      <c r="C143" t="s">
        <v>160</v>
      </c>
      <c r="D143" t="s">
        <v>97</v>
      </c>
      <c r="E143" t="s">
        <v>52</v>
      </c>
      <c r="F143">
        <v>2003</v>
      </c>
      <c r="G143" t="str">
        <f>VLOOKUP(F143,'18 Age Cats'!A:B,2,FALSE)</f>
        <v>U16</v>
      </c>
      <c r="J143" s="36">
        <f>AM143</f>
        <v>97.88</v>
      </c>
      <c r="K143">
        <v>9</v>
      </c>
      <c r="L143" t="str">
        <f>IF(J143=AI143,"*"," ")</f>
        <v xml:space="preserve"> </v>
      </c>
      <c r="M143" s="36">
        <f>BH143</f>
        <v>94.837500000000034</v>
      </c>
      <c r="N143">
        <v>15</v>
      </c>
      <c r="O143" t="str">
        <f>IF(M143=BD143,"*"," ")</f>
        <v>*</v>
      </c>
      <c r="P143" s="36">
        <f>BS143</f>
        <v>74.789999999999978</v>
      </c>
      <c r="Q143">
        <v>1</v>
      </c>
      <c r="R143" t="str">
        <f>IF(P143=BO143,"*"," ")</f>
        <v>*</v>
      </c>
      <c r="T143" s="21" t="str">
        <f>IFERROR(VLOOKUP(A143,'15.07.18.1 Mt Hutt SL'!C:I,7,FALSE)," ")</f>
        <v xml:space="preserve"> </v>
      </c>
      <c r="U143" s="21" t="str">
        <f>IFERROR(VLOOKUP(A143,'15.07.18.2 Mt Hutt SL'!C:I,7,FALSE)," ")</f>
        <v xml:space="preserve"> </v>
      </c>
      <c r="V143" s="21" t="str">
        <f>IFERROR(VLOOKUP(A143,'12.08.18.1 Whaka SL'!A:G,7,FALSE)," ")</f>
        <v xml:space="preserve"> </v>
      </c>
      <c r="W143" s="21" t="str">
        <f>IFERROR(VLOOKUP(A143,'12.08.18.2 Whaka SL'!A:G,7,FALSE)," ")</f>
        <v xml:space="preserve"> </v>
      </c>
      <c r="X143" s="24" t="str">
        <f>IFERROR(VLOOKUP(A143,'20.08.18.1 Coronet SL'!C:K,9,FALSE)," ")</f>
        <v xml:space="preserve"> </v>
      </c>
      <c r="Y143" s="21" t="str">
        <f>IFERROR(VLOOKUP(A143,'20.08.18.2 Coronet SL'!C:K,9,FALSE)," ")</f>
        <v xml:space="preserve"> </v>
      </c>
      <c r="Z143" s="21">
        <f>IFERROR(VLOOKUP(A143,'16.09.18.1 Mt Hutt SL'!A:B,2,FALSE)," ")</f>
        <v>98.17</v>
      </c>
      <c r="AA143" s="21">
        <f>IFERROR(VLOOKUP(A143,'16.09.18 .2 Mt Hutt SL'!A:B,2,FALSE)," ")</f>
        <v>97.59</v>
      </c>
      <c r="AB143" s="21" t="str">
        <f>IFERROR(VLOOKUP(A143,'180923.1 WH SL'!C:K,9,FALSE)," ")</f>
        <v xml:space="preserve"> </v>
      </c>
      <c r="AC143" s="21" t="str">
        <f>IFERROR(VLOOKUP(A143,'180927.1 CA SL '!A:L,12,FALSE)," ")</f>
        <v xml:space="preserve"> </v>
      </c>
      <c r="AD143" s="21" t="str">
        <f>IFERROR(VLOOKUP(A143,'180927.2 CA SL'!A:L,12,FALSE)," ")</f>
        <v xml:space="preserve"> </v>
      </c>
      <c r="AE143" s="21" t="str">
        <f>IFERROR(VLOOKUP(A143,'21.10.18.2   Snowplanet SL'!C:J,8,FALSE)," ")</f>
        <v xml:space="preserve"> </v>
      </c>
      <c r="AF143" t="str">
        <f>IFERROR(VLOOKUP(A143,'21.10.18.4 Snowplanet SL'!C:J,8,FALSE)," ")</f>
        <v xml:space="preserve"> </v>
      </c>
      <c r="AH143" s="25">
        <f>IFERROR(VLOOKUP(A143,'18.0 Base List'!A:G,5,FALSE),"990.00")</f>
        <v>108.74000000000001</v>
      </c>
      <c r="AI143" s="25">
        <f>AH143+(AH143*0.5)</f>
        <v>163.11000000000001</v>
      </c>
      <c r="AJ143">
        <f>IFERROR((SMALL(T143:AF143,1)+SMALL(T143:AF143,2))/2," ")</f>
        <v>97.88</v>
      </c>
      <c r="AK143">
        <f>IFERROR(SMALL(T143:AF143,1)+(SMALL(T143:AF143,1)*0.2)," ")</f>
        <v>117.108</v>
      </c>
      <c r="AM143" s="25">
        <f>MIN(AI143,AJ143,AK143)</f>
        <v>97.88</v>
      </c>
      <c r="AP143" s="21" t="str">
        <f>IFERROR(VLOOKUP(A143,'11.08.18.1 Whaka GS'!A:I,9,FALSE)," ")</f>
        <v xml:space="preserve"> </v>
      </c>
      <c r="AQ143" s="21" t="str">
        <f>IFERROR(VLOOKUP(A143,'11.08.18.2 Whaka GS'!A:G,7,FALSE)," ")</f>
        <v xml:space="preserve"> </v>
      </c>
      <c r="AR143" s="21" t="str">
        <f>IFERROR(VLOOKUP(A143,'18.08.18 .1 Coronet GS'!C:K,9,FALSE)," ")</f>
        <v xml:space="preserve"> </v>
      </c>
      <c r="AS143" s="21" t="str">
        <f>IFERROR(VLOOKUP(A143,'18.08.18 .2 Coronet GS'!C:K,9,FALSE)," ")</f>
        <v xml:space="preserve"> </v>
      </c>
      <c r="AT143" s="21" t="str">
        <f>IFERROR(VLOOKUP(A143,'19.08.18 .1 Coronet GS'!C:K,9,FALSE)," ")</f>
        <v xml:space="preserve"> </v>
      </c>
      <c r="AU143" s="21" t="str">
        <f>IFERROR(VLOOKUP(A143,'19.08.18 .2 Coronet GS'!C:K,9,FALSE)," ")</f>
        <v xml:space="preserve"> </v>
      </c>
      <c r="AV143" s="21">
        <f>IFERROR(VLOOKUP(A143,'15.09.18.1 Mt Hutt GS '!A:B,2,FALSE)," ")</f>
        <v>80.11</v>
      </c>
      <c r="AW143" s="21" t="str">
        <f>IFERROR(VLOOKUP(A143,'180922.1 WH GS'!C:K,9,FALSE)," ")</f>
        <v xml:space="preserve"> </v>
      </c>
      <c r="AX143" s="21" t="str">
        <f>IFERROR(VLOOKUP(A143,'180922.2 WH GS 2'!C:K,9,FALSE)," ")</f>
        <v xml:space="preserve"> </v>
      </c>
      <c r="AY143" s="21" t="str">
        <f>IFERROR(VLOOKUP(A143,'180928.1 CA GS'!A:L,12,FALSE)," " )</f>
        <v xml:space="preserve"> </v>
      </c>
      <c r="AZ143" s="21" t="str">
        <f>IFERROR(VLOOKUP(A143,'180928.2 CA GS'!C:I,7,FALSE)," ")</f>
        <v xml:space="preserve"> </v>
      </c>
      <c r="BA143" s="21" t="str">
        <f>IFERROR(VLOOKUP(A143,'180928.3 CA GS'!C:I,7,FALSE)," ")</f>
        <v xml:space="preserve"> </v>
      </c>
      <c r="BC143" s="25">
        <f>IFERROR(VLOOKUP(A143,'18.0 Base List'!A:F,6,FALSE),"990.00")</f>
        <v>63.225000000000023</v>
      </c>
      <c r="BD143" s="25">
        <f>BC143+(BC143*0.5)</f>
        <v>94.837500000000034</v>
      </c>
      <c r="BE143" t="str">
        <f>IFERROR((SMALL(AP143:BA143,1)+SMALL(AP143:BA143,2))/2," ")</f>
        <v xml:space="preserve"> </v>
      </c>
      <c r="BF143">
        <f>IFERROR(SMALL(AP143:BA143,1)+(SMALL(AP143:BA143,1)*0.2)," ")</f>
        <v>96.132000000000005</v>
      </c>
      <c r="BH143" s="25">
        <f>MIN(BD143,BE143,BF143)</f>
        <v>94.837500000000034</v>
      </c>
      <c r="BK143" s="21">
        <f>IFERROR(VLOOKUP(A143,'14.09.18 Mt Hutt SG'!A:C,2,FALSE)," ")</f>
        <v>85.9</v>
      </c>
      <c r="BL143" s="21">
        <f>IFERROR(VLOOKUP(A143,'14.09.18.2 Mt Hutt SG'!A:B,2,FALSE)," ")</f>
        <v>87.55</v>
      </c>
      <c r="BN143" s="25">
        <f>IFERROR(VLOOKUP(A143,'18.0 Base List'!A:G,7,FALSE),990)</f>
        <v>49.859999999999985</v>
      </c>
      <c r="BO143" s="25">
        <f>BN143+(BN143*0.5)</f>
        <v>74.789999999999978</v>
      </c>
      <c r="BP143">
        <f>IFERROR((SMALL(BK143:BL143,1)+SMALL(BK143:BL143,2))/2," ")</f>
        <v>86.724999999999994</v>
      </c>
      <c r="BQ143">
        <f>IFERROR(SMALL(BK143:BL143,1)+(SMALL(BK143:BL143,1)*0.2)," ")</f>
        <v>103.08000000000001</v>
      </c>
      <c r="BS143" s="25">
        <f>MIN(BO143,BP143,BQ143)</f>
        <v>74.789999999999978</v>
      </c>
    </row>
    <row r="144" spans="1:71" x14ac:dyDescent="0.25">
      <c r="A144">
        <v>2018070437</v>
      </c>
      <c r="B144" t="s">
        <v>624</v>
      </c>
      <c r="C144" t="s">
        <v>160</v>
      </c>
      <c r="D144" t="s">
        <v>97</v>
      </c>
      <c r="E144" t="s">
        <v>57</v>
      </c>
      <c r="F144">
        <v>2004</v>
      </c>
      <c r="G144" t="str">
        <f>VLOOKUP(F144,'18 Age Cats'!A:B,2,FALSE)</f>
        <v>U16</v>
      </c>
      <c r="J144" s="36">
        <f>AM144</f>
        <v>990</v>
      </c>
      <c r="L144" t="str">
        <f>IF(J144=AI144,"*"," ")</f>
        <v>*</v>
      </c>
      <c r="M144" s="36">
        <f>BH144</f>
        <v>990</v>
      </c>
      <c r="O144" t="str">
        <f>IF(M144=BD144,"*"," ")</f>
        <v>*</v>
      </c>
      <c r="P144" s="36">
        <f>BS144</f>
        <v>990</v>
      </c>
      <c r="R144" t="str">
        <f>IF(P144=BO144,"*"," ")</f>
        <v>*</v>
      </c>
      <c r="T144" s="21" t="str">
        <f>IFERROR(VLOOKUP(A144,'15.07.18.1 Mt Hutt SL'!C:I,7,FALSE)," ")</f>
        <v xml:space="preserve"> </v>
      </c>
      <c r="U144" s="21" t="str">
        <f>IFERROR(VLOOKUP(A144,'15.07.18.2 Mt Hutt SL'!C:I,7,FALSE)," ")</f>
        <v xml:space="preserve"> </v>
      </c>
      <c r="V144" s="21" t="str">
        <f>IFERROR(VLOOKUP(A144,'12.08.18.1 Whaka SL'!A:G,7,FALSE)," ")</f>
        <v xml:space="preserve"> </v>
      </c>
      <c r="W144" s="21" t="str">
        <f>IFERROR(VLOOKUP(A144,'12.08.18.2 Whaka SL'!A:G,7,FALSE)," ")</f>
        <v xml:space="preserve"> </v>
      </c>
      <c r="X144" s="24" t="str">
        <f>IFERROR(VLOOKUP(A144,'20.08.18.1 Coronet SL'!C:K,9,FALSE)," ")</f>
        <v xml:space="preserve"> </v>
      </c>
      <c r="Y144" s="21" t="str">
        <f>IFERROR(VLOOKUP(A144,'20.08.18.2 Coronet SL'!C:K,9,FALSE)," ")</f>
        <v xml:space="preserve"> </v>
      </c>
      <c r="Z144" s="21" t="str">
        <f>IFERROR(VLOOKUP(A144,'16.09.18.1 Mt Hutt SL'!A:B,2,FALSE)," ")</f>
        <v xml:space="preserve"> </v>
      </c>
      <c r="AA144" s="21" t="str">
        <f>IFERROR(VLOOKUP(A144,'16.09.18 .2 Mt Hutt SL'!A:B,2,FALSE)," ")</f>
        <v xml:space="preserve"> </v>
      </c>
      <c r="AB144" s="21" t="str">
        <f>IFERROR(VLOOKUP(A144,'180923.1 WH SL'!C:K,9,FALSE)," ")</f>
        <v xml:space="preserve"> </v>
      </c>
      <c r="AC144" s="21" t="str">
        <f>IFERROR(VLOOKUP(A144,'180927.1 CA SL '!A:L,12,FALSE)," ")</f>
        <v xml:space="preserve"> </v>
      </c>
      <c r="AD144" s="21" t="str">
        <f>IFERROR(VLOOKUP(A144,'180927.2 CA SL'!A:L,12,FALSE)," ")</f>
        <v xml:space="preserve"> </v>
      </c>
      <c r="AE144" s="21" t="str">
        <f>IFERROR(VLOOKUP(A144,'21.10.18.2   Snowplanet SL'!C:J,8,FALSE)," ")</f>
        <v xml:space="preserve"> </v>
      </c>
      <c r="AF144" t="str">
        <f>IFERROR(VLOOKUP(A144,'21.10.18.4 Snowplanet SL'!C:J,8,FALSE)," ")</f>
        <v xml:space="preserve"> </v>
      </c>
      <c r="AH144" s="25">
        <v>990</v>
      </c>
      <c r="AI144" s="25">
        <v>990</v>
      </c>
      <c r="AJ144" t="str">
        <f>IFERROR((SMALL(T144:AF144,1)+SMALL(T144:AF144,2))/2," ")</f>
        <v xml:space="preserve"> </v>
      </c>
      <c r="AK144" t="str">
        <f>IFERROR(SMALL(T144:AF144,1)+(SMALL(T144:AF144,1)*0.2)," ")</f>
        <v xml:space="preserve"> </v>
      </c>
      <c r="AM144" s="25">
        <f>MIN(AI144,AJ144,AK144)</f>
        <v>990</v>
      </c>
      <c r="AP144" s="21" t="str">
        <f>IFERROR(VLOOKUP(A144,'11.08.18.1 Whaka GS'!A:I,9,FALSE)," ")</f>
        <v xml:space="preserve"> </v>
      </c>
      <c r="AQ144" s="21" t="str">
        <f>IFERROR(VLOOKUP(A144,'11.08.18.2 Whaka GS'!A:G,7,FALSE)," ")</f>
        <v xml:space="preserve"> </v>
      </c>
      <c r="AR144" s="21" t="str">
        <f>IFERROR(VLOOKUP(A144,'18.08.18 .1 Coronet GS'!C:K,9,FALSE)," ")</f>
        <v xml:space="preserve"> </v>
      </c>
      <c r="AS144" s="21" t="str">
        <f>IFERROR(VLOOKUP(A144,'18.08.18 .2 Coronet GS'!C:K,9,FALSE)," ")</f>
        <v xml:space="preserve"> </v>
      </c>
      <c r="AT144" s="21" t="str">
        <f>IFERROR(VLOOKUP(A144,'19.08.18 .1 Coronet GS'!C:K,9,FALSE)," ")</f>
        <v xml:space="preserve"> </v>
      </c>
      <c r="AU144" s="21" t="str">
        <f>IFERROR(VLOOKUP(A144,'19.08.18 .2 Coronet GS'!C:K,9,FALSE)," ")</f>
        <v xml:space="preserve"> </v>
      </c>
      <c r="AV144" s="21" t="str">
        <f>IFERROR(VLOOKUP(A144,'15.09.18.1 Mt Hutt GS '!A:B,2,FALSE)," ")</f>
        <v xml:space="preserve"> </v>
      </c>
      <c r="AW144" s="21" t="str">
        <f>IFERROR(VLOOKUP(A144,'180922.1 WH GS'!C:K,9,FALSE)," ")</f>
        <v xml:space="preserve"> </v>
      </c>
      <c r="AX144" s="21" t="str">
        <f>IFERROR(VLOOKUP(A144,'180922.2 WH GS 2'!C:K,9,FALSE)," ")</f>
        <v xml:space="preserve"> </v>
      </c>
      <c r="AY144" s="21" t="str">
        <f>IFERROR(VLOOKUP(A144,'180928.1 CA GS'!A:L,12,FALSE)," " )</f>
        <v xml:space="preserve"> </v>
      </c>
      <c r="AZ144" s="21" t="str">
        <f>IFERROR(VLOOKUP(A144,'180928.2 CA GS'!C:I,7,FALSE)," ")</f>
        <v xml:space="preserve"> </v>
      </c>
      <c r="BA144" s="21" t="str">
        <f>IFERROR(VLOOKUP(A144,'180928.3 CA GS'!C:I,7,FALSE)," ")</f>
        <v xml:space="preserve"> </v>
      </c>
      <c r="BC144" s="25">
        <v>990</v>
      </c>
      <c r="BD144" s="25">
        <v>990</v>
      </c>
      <c r="BE144" t="str">
        <f>IFERROR((SMALL(AP144:BA144,1)+SMALL(AP144:BA144,2))/2," ")</f>
        <v xml:space="preserve"> </v>
      </c>
      <c r="BF144" t="str">
        <f>IFERROR(SMALL(AP144:BA144,1)+(SMALL(AP144:BA144,1)*0.2)," ")</f>
        <v xml:space="preserve"> </v>
      </c>
      <c r="BH144" s="25">
        <f>MIN(BD144,BE144,BF144)</f>
        <v>990</v>
      </c>
      <c r="BK144" s="21" t="str">
        <f>IFERROR(VLOOKUP(A144,'14.09.18 Mt Hutt SG'!A:C,2,FALSE)," ")</f>
        <v xml:space="preserve"> </v>
      </c>
      <c r="BL144" s="21" t="str">
        <f>IFERROR(VLOOKUP(A144,'14.09.18.2 Mt Hutt SG'!A:B,2,FALSE)," ")</f>
        <v xml:space="preserve"> </v>
      </c>
      <c r="BN144" s="25">
        <v>990</v>
      </c>
      <c r="BO144" s="25">
        <v>990</v>
      </c>
      <c r="BP144" t="str">
        <f>IFERROR((SMALL(BK144:BL144,1)+SMALL(BK144:BL144,2))/2," ")</f>
        <v xml:space="preserve"> </v>
      </c>
      <c r="BQ144" t="str">
        <f>IFERROR(SMALL(BK144:BL144,1)+(SMALL(BK144:BL144,1)*0.2)," ")</f>
        <v xml:space="preserve"> </v>
      </c>
      <c r="BS144" s="25">
        <f>MIN(BO144,BP144,BQ144)</f>
        <v>990</v>
      </c>
    </row>
    <row r="145" spans="1:71" x14ac:dyDescent="0.25">
      <c r="A145">
        <v>2018070438</v>
      </c>
      <c r="B145" t="s">
        <v>691</v>
      </c>
      <c r="C145" t="s">
        <v>160</v>
      </c>
      <c r="D145" t="s">
        <v>97</v>
      </c>
      <c r="E145" t="s">
        <v>57</v>
      </c>
      <c r="F145">
        <v>2004</v>
      </c>
      <c r="G145" t="str">
        <f>VLOOKUP(F145,'18 Age Cats'!A:B,2,FALSE)</f>
        <v>U16</v>
      </c>
      <c r="J145" s="36">
        <f>AM145</f>
        <v>990</v>
      </c>
      <c r="L145" t="str">
        <f>IF(J145=AI145,"*"," ")</f>
        <v>*</v>
      </c>
      <c r="M145" s="36">
        <f>BH145</f>
        <v>990</v>
      </c>
      <c r="O145" t="str">
        <f>IF(M145=BD145,"*"," ")</f>
        <v>*</v>
      </c>
      <c r="P145" s="36">
        <f>BS145</f>
        <v>990</v>
      </c>
      <c r="R145" t="str">
        <f>IF(P145=BO145,"*"," ")</f>
        <v>*</v>
      </c>
      <c r="T145" s="21" t="str">
        <f>IFERROR(VLOOKUP(A145,'15.07.18.1 Mt Hutt SL'!C:I,7,FALSE)," ")</f>
        <v xml:space="preserve"> </v>
      </c>
      <c r="U145" s="21" t="str">
        <f>IFERROR(VLOOKUP(A145,'15.07.18.2 Mt Hutt SL'!C:I,7,FALSE)," ")</f>
        <v xml:space="preserve"> </v>
      </c>
      <c r="V145" s="21" t="str">
        <f>IFERROR(VLOOKUP(A145,'12.08.18.1 Whaka SL'!A:G,7,FALSE)," ")</f>
        <v xml:space="preserve"> </v>
      </c>
      <c r="W145" s="21" t="str">
        <f>IFERROR(VLOOKUP(A145,'12.08.18.2 Whaka SL'!A:G,7,FALSE)," ")</f>
        <v xml:space="preserve"> </v>
      </c>
      <c r="X145" s="24" t="str">
        <f>IFERROR(VLOOKUP(A145,'20.08.18.1 Coronet SL'!C:K,9,FALSE)," ")</f>
        <v xml:space="preserve"> </v>
      </c>
      <c r="Y145" s="21" t="str">
        <f>IFERROR(VLOOKUP(A145,'20.08.18.2 Coronet SL'!C:K,9,FALSE)," ")</f>
        <v xml:space="preserve"> </v>
      </c>
      <c r="Z145" s="21" t="str">
        <f>IFERROR(VLOOKUP(A145,'16.09.18.1 Mt Hutt SL'!A:B,2,FALSE)," ")</f>
        <v xml:space="preserve"> </v>
      </c>
      <c r="AA145" s="21" t="str">
        <f>IFERROR(VLOOKUP(A145,'16.09.18 .2 Mt Hutt SL'!A:B,2,FALSE)," ")</f>
        <v xml:space="preserve"> </v>
      </c>
      <c r="AB145" s="21" t="str">
        <f>IFERROR(VLOOKUP(A145,'180923.1 WH SL'!C:K,9,FALSE)," ")</f>
        <v xml:space="preserve"> </v>
      </c>
      <c r="AC145" s="21" t="str">
        <f>IFERROR(VLOOKUP(A145,'180927.1 CA SL '!A:L,12,FALSE)," ")</f>
        <v xml:space="preserve"> </v>
      </c>
      <c r="AD145" s="21" t="str">
        <f>IFERROR(VLOOKUP(A145,'180927.2 CA SL'!A:L,12,FALSE)," ")</f>
        <v xml:space="preserve"> </v>
      </c>
      <c r="AE145" s="21" t="str">
        <f>IFERROR(VLOOKUP(A145,'21.10.18.2   Snowplanet SL'!C:J,8,FALSE)," ")</f>
        <v xml:space="preserve"> </v>
      </c>
      <c r="AF145" t="str">
        <f>IFERROR(VLOOKUP(A145,'21.10.18.4 Snowplanet SL'!C:J,8,FALSE)," ")</f>
        <v xml:space="preserve"> </v>
      </c>
      <c r="AH145" s="25">
        <v>990</v>
      </c>
      <c r="AI145" s="25">
        <v>990</v>
      </c>
      <c r="AJ145" t="str">
        <f>IFERROR((SMALL(T145:AF145,1)+SMALL(T145:AF145,2))/2," ")</f>
        <v xml:space="preserve"> </v>
      </c>
      <c r="AK145" t="str">
        <f>IFERROR(SMALL(T145:AF145,1)+(SMALL(T145:AF145,1)*0.2)," ")</f>
        <v xml:space="preserve"> </v>
      </c>
      <c r="AM145" s="25">
        <f>MIN(AI145,AJ145,AK145)</f>
        <v>990</v>
      </c>
      <c r="AP145" s="21" t="str">
        <f>IFERROR(VLOOKUP(A145,'11.08.18.1 Whaka GS'!A:I,9,FALSE)," ")</f>
        <v xml:space="preserve"> </v>
      </c>
      <c r="AQ145" s="21" t="str">
        <f>IFERROR(VLOOKUP(A145,'11.08.18.2 Whaka GS'!A:G,7,FALSE)," ")</f>
        <v xml:space="preserve"> </v>
      </c>
      <c r="AR145" s="21" t="str">
        <f>IFERROR(VLOOKUP(A145,'18.08.18 .1 Coronet GS'!C:K,9,FALSE)," ")</f>
        <v xml:space="preserve"> </v>
      </c>
      <c r="AS145" s="21" t="str">
        <f>IFERROR(VLOOKUP(A145,'18.08.18 .2 Coronet GS'!C:K,9,FALSE)," ")</f>
        <v xml:space="preserve"> </v>
      </c>
      <c r="AT145" s="21" t="str">
        <f>IFERROR(VLOOKUP(A145,'19.08.18 .1 Coronet GS'!C:K,9,FALSE)," ")</f>
        <v xml:space="preserve"> </v>
      </c>
      <c r="AU145" s="21" t="str">
        <f>IFERROR(VLOOKUP(A145,'19.08.18 .2 Coronet GS'!C:K,9,FALSE)," ")</f>
        <v xml:space="preserve"> </v>
      </c>
      <c r="AV145" s="21" t="str">
        <f>IFERROR(VLOOKUP(A145,'15.09.18.1 Mt Hutt GS '!A:B,2,FALSE)," ")</f>
        <v xml:space="preserve"> </v>
      </c>
      <c r="AW145" s="21" t="str">
        <f>IFERROR(VLOOKUP(A145,'180922.1 WH GS'!C:K,9,FALSE)," ")</f>
        <v xml:space="preserve"> </v>
      </c>
      <c r="AX145" s="21" t="str">
        <f>IFERROR(VLOOKUP(A145,'180922.2 WH GS 2'!C:K,9,FALSE)," ")</f>
        <v xml:space="preserve"> </v>
      </c>
      <c r="AY145" s="21" t="str">
        <f>IFERROR(VLOOKUP(A145,'180928.1 CA GS'!A:L,12,FALSE)," " )</f>
        <v xml:space="preserve"> </v>
      </c>
      <c r="AZ145" s="21" t="str">
        <f>IFERROR(VLOOKUP(A145,'180928.2 CA GS'!C:I,7,FALSE)," ")</f>
        <v xml:space="preserve"> </v>
      </c>
      <c r="BA145" s="21" t="str">
        <f>IFERROR(VLOOKUP(A145,'180928.3 CA GS'!C:I,7,FALSE)," ")</f>
        <v xml:space="preserve"> </v>
      </c>
      <c r="BC145" s="25">
        <v>990</v>
      </c>
      <c r="BD145" s="25">
        <v>990</v>
      </c>
      <c r="BE145" t="str">
        <f>IFERROR((SMALL(AP145:BA145,1)+SMALL(AP145:BA145,2))/2," ")</f>
        <v xml:space="preserve"> </v>
      </c>
      <c r="BF145" t="str">
        <f>IFERROR(SMALL(AP145:BA145,1)+(SMALL(AP145:BA145,1)*0.2)," ")</f>
        <v xml:space="preserve"> </v>
      </c>
      <c r="BH145" s="25">
        <f>MIN(BD145,BE145,BF145)</f>
        <v>990</v>
      </c>
      <c r="BK145" s="21" t="str">
        <f>IFERROR(VLOOKUP(A145,'14.09.18 Mt Hutt SG'!A:C,2,FALSE)," ")</f>
        <v xml:space="preserve"> </v>
      </c>
      <c r="BL145" s="21" t="str">
        <f>IFERROR(VLOOKUP(A145,'14.09.18.2 Mt Hutt SG'!A:B,2,FALSE)," ")</f>
        <v xml:space="preserve"> </v>
      </c>
      <c r="BN145" s="25">
        <v>990</v>
      </c>
      <c r="BO145" s="25">
        <v>990</v>
      </c>
      <c r="BP145" t="str">
        <f>IFERROR((SMALL(BK145:BL145,1)+SMALL(BK145:BL145,2))/2," ")</f>
        <v xml:space="preserve"> </v>
      </c>
      <c r="BQ145" t="str">
        <f>IFERROR(SMALL(BK145:BL145,1)+(SMALL(BK145:BL145,1)*0.2)," ")</f>
        <v xml:space="preserve"> </v>
      </c>
      <c r="BS145" s="25">
        <f>MIN(BO145,BP145,BQ145)</f>
        <v>990</v>
      </c>
    </row>
    <row r="146" spans="1:71" x14ac:dyDescent="0.25">
      <c r="A146">
        <v>2017061802</v>
      </c>
      <c r="B146" t="s">
        <v>274</v>
      </c>
      <c r="C146" t="s">
        <v>275</v>
      </c>
      <c r="D146" t="s">
        <v>58</v>
      </c>
      <c r="E146" t="s">
        <v>57</v>
      </c>
      <c r="F146">
        <v>2004</v>
      </c>
      <c r="G146" t="str">
        <f>VLOOKUP(F146,'18 Age Cats'!A:B,2,FALSE)</f>
        <v>U16</v>
      </c>
      <c r="J146" s="36">
        <f>AM146</f>
        <v>990</v>
      </c>
      <c r="L146" t="str">
        <f>IF(J146=AI146,"*"," ")</f>
        <v>*</v>
      </c>
      <c r="M146" s="36">
        <f>BH146</f>
        <v>990</v>
      </c>
      <c r="O146" t="str">
        <f>IF(M146=BD146,"*"," ")</f>
        <v>*</v>
      </c>
      <c r="P146" s="36">
        <f>BS146</f>
        <v>990</v>
      </c>
      <c r="R146" t="str">
        <f>IF(P146=BO146,"*"," ")</f>
        <v>*</v>
      </c>
      <c r="T146" s="21" t="str">
        <f>IFERROR(VLOOKUP(A146,'15.07.18.1 Mt Hutt SL'!C:I,7,FALSE)," ")</f>
        <v xml:space="preserve"> </v>
      </c>
      <c r="U146" s="21" t="str">
        <f>IFERROR(VLOOKUP(A146,'15.07.18.2 Mt Hutt SL'!C:I,7,FALSE)," ")</f>
        <v xml:space="preserve"> </v>
      </c>
      <c r="V146" s="21" t="str">
        <f>IFERROR(VLOOKUP(A146,'12.08.18.1 Whaka SL'!A:G,7,FALSE)," ")</f>
        <v xml:space="preserve"> </v>
      </c>
      <c r="W146" s="21" t="str">
        <f>IFERROR(VLOOKUP(A146,'12.08.18.2 Whaka SL'!A:G,7,FALSE)," ")</f>
        <v xml:space="preserve"> </v>
      </c>
      <c r="X146" s="24" t="str">
        <f>IFERROR(VLOOKUP(A146,'20.08.18.1 Coronet SL'!C:K,9,FALSE)," ")</f>
        <v xml:space="preserve"> </v>
      </c>
      <c r="Y146" s="21" t="str">
        <f>IFERROR(VLOOKUP(A146,'20.08.18.2 Coronet SL'!C:K,9,FALSE)," ")</f>
        <v xml:space="preserve"> </v>
      </c>
      <c r="Z146" s="21" t="str">
        <f>IFERROR(VLOOKUP(A146,'16.09.18.1 Mt Hutt SL'!A:B,2,FALSE)," ")</f>
        <v xml:space="preserve"> </v>
      </c>
      <c r="AA146" s="21" t="str">
        <f>IFERROR(VLOOKUP(A146,'16.09.18 .2 Mt Hutt SL'!A:B,2,FALSE)," ")</f>
        <v xml:space="preserve"> </v>
      </c>
      <c r="AB146" s="21" t="str">
        <f>IFERROR(VLOOKUP(A146,'180923.1 WH SL'!C:K,9,FALSE)," ")</f>
        <v xml:space="preserve"> </v>
      </c>
      <c r="AC146" s="21" t="str">
        <f>IFERROR(VLOOKUP(A146,'180927.1 CA SL '!A:L,12,FALSE)," ")</f>
        <v xml:space="preserve"> </v>
      </c>
      <c r="AD146" s="21" t="str">
        <f>IFERROR(VLOOKUP(A146,'180927.2 CA SL'!A:L,12,FALSE)," ")</f>
        <v xml:space="preserve"> </v>
      </c>
      <c r="AE146" s="21" t="str">
        <f>IFERROR(VLOOKUP(A146,'21.10.18.2   Snowplanet SL'!C:J,8,FALSE)," ")</f>
        <v xml:space="preserve"> </v>
      </c>
      <c r="AF146" t="str">
        <f>IFERROR(VLOOKUP(A146,'21.10.18.4 Snowplanet SL'!C:J,8,FALSE)," ")</f>
        <v xml:space="preserve"> </v>
      </c>
      <c r="AH146" s="25">
        <f>IFERROR(VLOOKUP(A146,'18.0 Base List'!A:G,5,FALSE),"990.00")</f>
        <v>990</v>
      </c>
      <c r="AI146" s="25">
        <v>990</v>
      </c>
      <c r="AJ146" t="str">
        <f>IFERROR((SMALL(T146:AF146,1)+SMALL(T146:AF146,2))/2," ")</f>
        <v xml:space="preserve"> </v>
      </c>
      <c r="AK146" t="str">
        <f>IFERROR(SMALL(T146:AF146,1)+(SMALL(T146:AF146,1)*0.2)," ")</f>
        <v xml:space="preserve"> </v>
      </c>
      <c r="AM146" s="25">
        <f>MIN(AI146,AJ146,AK146)</f>
        <v>990</v>
      </c>
      <c r="AP146" s="21" t="str">
        <f>IFERROR(VLOOKUP(A146,'11.08.18.1 Whaka GS'!A:I,9,FALSE)," ")</f>
        <v xml:space="preserve"> </v>
      </c>
      <c r="AQ146" s="21" t="str">
        <f>IFERROR(VLOOKUP(A146,'11.08.18.2 Whaka GS'!A:G,7,FALSE)," ")</f>
        <v xml:space="preserve"> </v>
      </c>
      <c r="AR146" s="21" t="str">
        <f>IFERROR(VLOOKUP(A146,'18.08.18 .1 Coronet GS'!C:K,9,FALSE)," ")</f>
        <v xml:space="preserve"> </v>
      </c>
      <c r="AS146" s="21" t="str">
        <f>IFERROR(VLOOKUP(A146,'18.08.18 .2 Coronet GS'!C:K,9,FALSE)," ")</f>
        <v xml:space="preserve"> </v>
      </c>
      <c r="AT146" s="21" t="str">
        <f>IFERROR(VLOOKUP(A146,'19.08.18 .1 Coronet GS'!C:K,9,FALSE)," ")</f>
        <v xml:space="preserve"> </v>
      </c>
      <c r="AU146" s="21" t="str">
        <f>IFERROR(VLOOKUP(A146,'19.08.18 .2 Coronet GS'!C:K,9,FALSE)," ")</f>
        <v xml:space="preserve"> </v>
      </c>
      <c r="AV146" s="21" t="str">
        <f>IFERROR(VLOOKUP(A146,'15.09.18.1 Mt Hutt GS '!A:B,2,FALSE)," ")</f>
        <v xml:space="preserve"> </v>
      </c>
      <c r="AW146" s="21" t="str">
        <f>IFERROR(VLOOKUP(A146,'180922.1 WH GS'!C:K,9,FALSE)," ")</f>
        <v xml:space="preserve"> </v>
      </c>
      <c r="AX146" s="21" t="str">
        <f>IFERROR(VLOOKUP(A146,'180922.2 WH GS 2'!C:K,9,FALSE)," ")</f>
        <v xml:space="preserve"> </v>
      </c>
      <c r="AY146" s="21" t="str">
        <f>IFERROR(VLOOKUP(A146,'180928.1 CA GS'!A:L,12,FALSE)," " )</f>
        <v xml:space="preserve"> </v>
      </c>
      <c r="AZ146" s="21" t="str">
        <f>IFERROR(VLOOKUP(A146,'180928.2 CA GS'!C:I,7,FALSE)," ")</f>
        <v xml:space="preserve"> </v>
      </c>
      <c r="BA146" s="21" t="str">
        <f>IFERROR(VLOOKUP(A146,'180928.3 CA GS'!C:I,7,FALSE)," ")</f>
        <v xml:space="preserve"> </v>
      </c>
      <c r="BC146" s="25">
        <v>990</v>
      </c>
      <c r="BD146" s="25">
        <v>990</v>
      </c>
      <c r="BE146" t="str">
        <f>IFERROR((SMALL(AP146:BA146,1)+SMALL(AP146:BA146,2))/2," ")</f>
        <v xml:space="preserve"> </v>
      </c>
      <c r="BF146" t="str">
        <f>IFERROR(SMALL(AP146:BA146,1)+(SMALL(AP146:BA146,1)*0.2)," ")</f>
        <v xml:space="preserve"> </v>
      </c>
      <c r="BH146" s="25">
        <f>MIN(BD146,BE146,BF146)</f>
        <v>990</v>
      </c>
      <c r="BK146" s="21" t="str">
        <f>IFERROR(VLOOKUP(A146,'14.09.18 Mt Hutt SG'!A:C,2,FALSE)," ")</f>
        <v xml:space="preserve"> </v>
      </c>
      <c r="BL146" s="21" t="str">
        <f>IFERROR(VLOOKUP(A146,'14.09.18.2 Mt Hutt SG'!A:B,2,FALSE)," ")</f>
        <v xml:space="preserve"> </v>
      </c>
      <c r="BN146" s="25">
        <v>990</v>
      </c>
      <c r="BO146" s="25">
        <v>990</v>
      </c>
      <c r="BP146" t="str">
        <f>IFERROR((SMALL(BK146:BL146,1)+SMALL(BK146:BL146,2))/2," ")</f>
        <v xml:space="preserve"> </v>
      </c>
      <c r="BQ146" t="str">
        <f>IFERROR(SMALL(BK146:BL146,1)+(SMALL(BK146:BL146,1)*0.2)," ")</f>
        <v xml:space="preserve"> </v>
      </c>
      <c r="BS146" s="25">
        <f>MIN(BO146,BP146,BQ146)</f>
        <v>990</v>
      </c>
    </row>
    <row r="147" spans="1:71" x14ac:dyDescent="0.25">
      <c r="A147">
        <v>2016071196</v>
      </c>
      <c r="B147" t="s">
        <v>302</v>
      </c>
      <c r="C147" t="s">
        <v>303</v>
      </c>
      <c r="E147" t="s">
        <v>52</v>
      </c>
      <c r="F147">
        <v>2004</v>
      </c>
      <c r="G147" t="str">
        <f>VLOOKUP(F147,'18 Age Cats'!A:B,2,FALSE)</f>
        <v>U16</v>
      </c>
      <c r="I147" t="s">
        <v>514</v>
      </c>
      <c r="J147" s="36">
        <f>AM147</f>
        <v>990</v>
      </c>
      <c r="L147" t="str">
        <f>IF(J147=AI147,"*"," ")</f>
        <v>*</v>
      </c>
      <c r="M147" s="36">
        <f>BH147</f>
        <v>990</v>
      </c>
      <c r="O147" t="str">
        <f>IF(M147=BD147,"*"," ")</f>
        <v>*</v>
      </c>
      <c r="P147" s="36">
        <f>BS147</f>
        <v>990</v>
      </c>
      <c r="R147" t="str">
        <f>IF(P147=BO147,"*"," ")</f>
        <v>*</v>
      </c>
      <c r="T147" s="21" t="str">
        <f>IFERROR(VLOOKUP(A147,'15.07.18.1 Mt Hutt SL'!C:I,7,FALSE)," ")</f>
        <v xml:space="preserve"> </v>
      </c>
      <c r="U147" s="21" t="str">
        <f>IFERROR(VLOOKUP(A147,'15.07.18.2 Mt Hutt SL'!C:I,7,FALSE)," ")</f>
        <v xml:space="preserve"> </v>
      </c>
      <c r="V147" s="21" t="str">
        <f>IFERROR(VLOOKUP(A147,'12.08.18.1 Whaka SL'!A:G,7,FALSE)," ")</f>
        <v xml:space="preserve"> </v>
      </c>
      <c r="W147" s="21" t="str">
        <f>IFERROR(VLOOKUP(A147,'12.08.18.2 Whaka SL'!A:G,7,FALSE)," ")</f>
        <v xml:space="preserve"> </v>
      </c>
      <c r="X147" s="24" t="str">
        <f>IFERROR(VLOOKUP(A147,'20.08.18.1 Coronet SL'!C:K,9,FALSE)," ")</f>
        <v xml:space="preserve"> </v>
      </c>
      <c r="Y147" s="21" t="str">
        <f>IFERROR(VLOOKUP(A147,'20.08.18.2 Coronet SL'!C:K,9,FALSE)," ")</f>
        <v xml:space="preserve"> </v>
      </c>
      <c r="Z147" s="21" t="str">
        <f>IFERROR(VLOOKUP(A147,'16.09.18.1 Mt Hutt SL'!A:B,2,FALSE)," ")</f>
        <v xml:space="preserve"> </v>
      </c>
      <c r="AA147" s="21" t="str">
        <f>IFERROR(VLOOKUP(A147,'16.09.18 .2 Mt Hutt SL'!A:B,2,FALSE)," ")</f>
        <v xml:space="preserve"> </v>
      </c>
      <c r="AB147" s="21" t="str">
        <f>IFERROR(VLOOKUP(A147,'180923.1 WH SL'!C:K,9,FALSE)," ")</f>
        <v xml:space="preserve"> </v>
      </c>
      <c r="AC147" s="21" t="str">
        <f>IFERROR(VLOOKUP(A147,'180927.1 CA SL '!A:L,12,FALSE)," ")</f>
        <v xml:space="preserve"> </v>
      </c>
      <c r="AD147" s="21" t="str">
        <f>IFERROR(VLOOKUP(A147,'180927.2 CA SL'!A:L,12,FALSE)," ")</f>
        <v xml:space="preserve"> </v>
      </c>
      <c r="AE147" s="21" t="str">
        <f>IFERROR(VLOOKUP(A147,'21.10.18.2   Snowplanet SL'!C:J,8,FALSE)," ")</f>
        <v xml:space="preserve"> </v>
      </c>
      <c r="AF147" t="str">
        <f>IFERROR(VLOOKUP(A147,'21.10.18.4 Snowplanet SL'!C:J,8,FALSE)," ")</f>
        <v xml:space="preserve"> </v>
      </c>
      <c r="AH147" s="25">
        <f>IFERROR(VLOOKUP(A147,'18.0 Base List'!A:G,5,FALSE),"990.00")</f>
        <v>990</v>
      </c>
      <c r="AI147" s="25">
        <v>990</v>
      </c>
      <c r="AJ147" t="str">
        <f>IFERROR((SMALL(T147:AF147,1)+SMALL(T147:AF147,2))/2," ")</f>
        <v xml:space="preserve"> </v>
      </c>
      <c r="AK147" t="str">
        <f>IFERROR(SMALL(T147:AF147,1)+(SMALL(T147:AF147,1)*0.2)," ")</f>
        <v xml:space="preserve"> </v>
      </c>
      <c r="AM147" s="25">
        <f>MIN(AI147,AJ147,AK147)</f>
        <v>990</v>
      </c>
      <c r="AP147" s="21" t="str">
        <f>IFERROR(VLOOKUP(A147,'11.08.18.1 Whaka GS'!A:I,9,FALSE)," ")</f>
        <v xml:space="preserve"> </v>
      </c>
      <c r="AQ147" s="21" t="str">
        <f>IFERROR(VLOOKUP(A147,'11.08.18.2 Whaka GS'!A:G,7,FALSE)," ")</f>
        <v xml:space="preserve"> </v>
      </c>
      <c r="AR147" s="21" t="str">
        <f>IFERROR(VLOOKUP(A147,'18.08.18 .1 Coronet GS'!C:K,9,FALSE)," ")</f>
        <v xml:space="preserve"> </v>
      </c>
      <c r="AS147" s="21" t="str">
        <f>IFERROR(VLOOKUP(A147,'18.08.18 .2 Coronet GS'!C:K,9,FALSE)," ")</f>
        <v xml:space="preserve"> </v>
      </c>
      <c r="AT147" s="21" t="str">
        <f>IFERROR(VLOOKUP(A147,'19.08.18 .1 Coronet GS'!C:K,9,FALSE)," ")</f>
        <v xml:space="preserve"> </v>
      </c>
      <c r="AU147" s="21" t="str">
        <f>IFERROR(VLOOKUP(A147,'19.08.18 .2 Coronet GS'!C:K,9,FALSE)," ")</f>
        <v xml:space="preserve"> </v>
      </c>
      <c r="AV147" s="21" t="str">
        <f>IFERROR(VLOOKUP(A147,'15.09.18.1 Mt Hutt GS '!A:B,2,FALSE)," ")</f>
        <v xml:space="preserve"> </v>
      </c>
      <c r="AW147" s="21" t="str">
        <f>IFERROR(VLOOKUP(A147,'180922.1 WH GS'!C:K,9,FALSE)," ")</f>
        <v xml:space="preserve"> </v>
      </c>
      <c r="AX147" s="21" t="str">
        <f>IFERROR(VLOOKUP(A147,'180922.2 WH GS 2'!C:K,9,FALSE)," ")</f>
        <v xml:space="preserve"> </v>
      </c>
      <c r="AY147" s="21" t="str">
        <f>IFERROR(VLOOKUP(A147,'180928.1 CA GS'!A:L,12,FALSE)," " )</f>
        <v xml:space="preserve"> </v>
      </c>
      <c r="AZ147" s="21" t="str">
        <f>IFERROR(VLOOKUP(A147,'180928.2 CA GS'!C:I,7,FALSE)," ")</f>
        <v xml:space="preserve"> </v>
      </c>
      <c r="BA147" s="21" t="str">
        <f>IFERROR(VLOOKUP(A147,'180928.3 CA GS'!C:I,7,FALSE)," ")</f>
        <v xml:space="preserve"> </v>
      </c>
      <c r="BC147" s="25">
        <v>990</v>
      </c>
      <c r="BD147" s="25">
        <v>990</v>
      </c>
      <c r="BE147" t="str">
        <f>IFERROR((SMALL(AP147:BA147,1)+SMALL(AP147:BA147,2))/2," ")</f>
        <v xml:space="preserve"> </v>
      </c>
      <c r="BF147" t="str">
        <f>IFERROR(SMALL(AP147:BA147,1)+(SMALL(AP147:BA147,1)*0.2)," ")</f>
        <v xml:space="preserve"> </v>
      </c>
      <c r="BH147" s="25">
        <f>MIN(BD147,BE147,BF147)</f>
        <v>990</v>
      </c>
      <c r="BK147" s="21" t="str">
        <f>IFERROR(VLOOKUP(A147,'14.09.18 Mt Hutt SG'!A:C,2,FALSE)," ")</f>
        <v xml:space="preserve"> </v>
      </c>
      <c r="BL147" s="21" t="str">
        <f>IFERROR(VLOOKUP(A147,'14.09.18.2 Mt Hutt SG'!A:B,2,FALSE)," ")</f>
        <v xml:space="preserve"> </v>
      </c>
      <c r="BN147" s="25">
        <v>990</v>
      </c>
      <c r="BO147" s="25">
        <v>990</v>
      </c>
      <c r="BP147" t="str">
        <f>IFERROR((SMALL(BK147:BL147,1)+SMALL(BK147:BL147,2))/2," ")</f>
        <v xml:space="preserve"> </v>
      </c>
      <c r="BQ147" t="str">
        <f>IFERROR(SMALL(BK147:BL147,1)+(SMALL(BK147:BL147,1)*0.2)," ")</f>
        <v xml:space="preserve"> </v>
      </c>
      <c r="BS147" s="25">
        <f>MIN(BO147,BP147,BQ147)</f>
        <v>990</v>
      </c>
    </row>
    <row r="148" spans="1:71" x14ac:dyDescent="0.25">
      <c r="A148">
        <v>2016071183</v>
      </c>
      <c r="B148" t="s">
        <v>354</v>
      </c>
      <c r="C148" t="s">
        <v>552</v>
      </c>
      <c r="E148" t="s">
        <v>57</v>
      </c>
      <c r="F148">
        <v>2006</v>
      </c>
      <c r="G148" t="str">
        <f>VLOOKUP(F148,'18 Age Cats'!A:B,2,FALSE)</f>
        <v>U14</v>
      </c>
      <c r="H148" t="s">
        <v>514</v>
      </c>
      <c r="I148" t="s">
        <v>514</v>
      </c>
      <c r="J148" s="36">
        <f>AM148</f>
        <v>198.07</v>
      </c>
      <c r="K148">
        <v>35</v>
      </c>
      <c r="L148" t="str">
        <f>IF(J148=AI148,"*"," ")</f>
        <v xml:space="preserve"> </v>
      </c>
      <c r="M148" s="36">
        <f>BH148</f>
        <v>144.44</v>
      </c>
      <c r="N148">
        <v>23</v>
      </c>
      <c r="O148" t="str">
        <f>IF(M148=BD148,"*"," ")</f>
        <v xml:space="preserve"> </v>
      </c>
      <c r="P148" s="36">
        <f>BS148</f>
        <v>279.72000000000003</v>
      </c>
      <c r="Q148">
        <v>34</v>
      </c>
      <c r="R148" t="str">
        <f>IF(P148=BO148,"*"," ")</f>
        <v xml:space="preserve"> </v>
      </c>
      <c r="T148" s="21" t="str">
        <f>IFERROR(VLOOKUP(A148,'15.07.18.1 Mt Hutt SL'!C:I,7,FALSE)," ")</f>
        <v xml:space="preserve"> </v>
      </c>
      <c r="U148" s="21" t="str">
        <f>IFERROR(VLOOKUP(A148,'15.07.18.2 Mt Hutt SL'!C:I,7,FALSE)," ")</f>
        <v xml:space="preserve"> </v>
      </c>
      <c r="V148" s="21" t="str">
        <f>IFERROR(VLOOKUP(A148,'12.08.18.1 Whaka SL'!A:G,7,FALSE)," ")</f>
        <v xml:space="preserve"> </v>
      </c>
      <c r="W148" s="21" t="str">
        <f>IFERROR(VLOOKUP(A148,'12.08.18.2 Whaka SL'!A:G,7,FALSE)," ")</f>
        <v xml:space="preserve"> </v>
      </c>
      <c r="X148" s="24" t="str">
        <f>IFERROR(VLOOKUP(A148,'20.08.18.1 Coronet SL'!C:K,9,FALSE)," ")</f>
        <v xml:space="preserve"> </v>
      </c>
      <c r="Y148" s="21" t="str">
        <f>IFERROR(VLOOKUP(A148,'20.08.18.2 Coronet SL'!C:K,9,FALSE)," ")</f>
        <v xml:space="preserve"> </v>
      </c>
      <c r="Z148" s="21" t="str">
        <f>IFERROR(VLOOKUP(A148,'16.09.18.1 Mt Hutt SL'!A:B,2,FALSE)," ")</f>
        <v xml:space="preserve"> </v>
      </c>
      <c r="AA148" s="21" t="str">
        <f>IFERROR(VLOOKUP(A148,'16.09.18 .2 Mt Hutt SL'!A:B,2,FALSE)," ")</f>
        <v xml:space="preserve"> </v>
      </c>
      <c r="AB148" s="21">
        <f>IFERROR(VLOOKUP(A148,'180923.1 WH SL'!C:K,9,FALSE)," ")</f>
        <v>217.17</v>
      </c>
      <c r="AC148" s="21" t="str">
        <f>IFERROR(VLOOKUP(A148,'180927.1 CA SL '!A:L,12,FALSE)," ")</f>
        <v xml:space="preserve"> </v>
      </c>
      <c r="AD148" s="21">
        <f>IFERROR(VLOOKUP(A148,'180927.2 CA SL'!A:L,12,FALSE)," ")</f>
        <v>178.97</v>
      </c>
      <c r="AE148" s="21">
        <f>IFERROR(VLOOKUP(A148,'21.10.18.2   Snowplanet SL'!C:J,8,FALSE)," ")</f>
        <v>225.06</v>
      </c>
      <c r="AF148" t="str">
        <f>IFERROR(VLOOKUP(A148,'21.10.18.4 Snowplanet SL'!C:J,8,FALSE)," ")</f>
        <v xml:space="preserve"> </v>
      </c>
      <c r="AH148" s="25">
        <v>990</v>
      </c>
      <c r="AI148" s="25">
        <v>990</v>
      </c>
      <c r="AJ148">
        <f>IFERROR((SMALL(T148:AF148,1)+SMALL(T148:AF148,2))/2," ")</f>
        <v>198.07</v>
      </c>
      <c r="AK148">
        <f>IFERROR(SMALL(T148:AF148,1)+(SMALL(T148:AF148,1)*0.2)," ")</f>
        <v>214.76400000000001</v>
      </c>
      <c r="AM148" s="25">
        <f>MIN(AI148,AJ148,AK148)</f>
        <v>198.07</v>
      </c>
      <c r="AP148" s="21" t="str">
        <f>IFERROR(VLOOKUP(A148,'11.08.18.1 Whaka GS'!A:I,9,FALSE)," ")</f>
        <v xml:space="preserve"> </v>
      </c>
      <c r="AQ148" s="21" t="str">
        <f>IFERROR(VLOOKUP(A148,'11.08.18.2 Whaka GS'!A:G,7,FALSE)," ")</f>
        <v xml:space="preserve"> </v>
      </c>
      <c r="AR148" s="21">
        <f>IFERROR(VLOOKUP(A148,'18.08.18 .1 Coronet GS'!C:K,9,FALSE)," ")</f>
        <v>166.09</v>
      </c>
      <c r="AS148" s="21">
        <f>IFERROR(VLOOKUP(A148,'18.08.18 .2 Coronet GS'!C:K,9,FALSE)," ")</f>
        <v>134.66</v>
      </c>
      <c r="AV148" s="21">
        <f>IFERROR(VLOOKUP(A148,'15.09.18.1 Mt Hutt GS '!A:B,2,FALSE)," ")</f>
        <v>186.29</v>
      </c>
      <c r="AW148" s="21" t="str">
        <f>IFERROR(VLOOKUP(A148,'180922.1 WH GS'!C:K,9,FALSE)," ")</f>
        <v xml:space="preserve"> </v>
      </c>
      <c r="AX148" s="21">
        <f>IFERROR(VLOOKUP(A148,'180922.2 WH GS 2'!C:K,9,FALSE)," ")</f>
        <v>154.80000000000001</v>
      </c>
      <c r="AY148" s="21">
        <f>IFERROR(VLOOKUP(A148,'180928.1 CA GS'!A:L,12,FALSE)," " )</f>
        <v>164.13</v>
      </c>
      <c r="AZ148" s="21">
        <f>IFERROR(VLOOKUP(A148,'180928.2 CA GS'!C:I,7,FALSE)," ")</f>
        <v>154.22</v>
      </c>
      <c r="BA148" s="21">
        <f>IFERROR(VLOOKUP(A148,'180928.3 CA GS'!C:I,7,FALSE)," ")</f>
        <v>160.53</v>
      </c>
      <c r="BC148" s="25">
        <v>990</v>
      </c>
      <c r="BD148" s="25">
        <v>990</v>
      </c>
      <c r="BE148">
        <f>IFERROR((SMALL(AP148:BA148,1)+SMALL(AP148:BA148,2))/2," ")</f>
        <v>144.44</v>
      </c>
      <c r="BF148">
        <f>IFERROR(SMALL(AP148:BA148,1)+(SMALL(AP148:BA148,1)*0.2)," ")</f>
        <v>161.59199999999998</v>
      </c>
      <c r="BH148" s="25">
        <f>MIN(BD148,BE148,BF148)</f>
        <v>144.44</v>
      </c>
      <c r="BK148" s="21" t="str">
        <f>IFERROR(VLOOKUP(A148,'14.09.18 Mt Hutt SG'!A:C,2,FALSE)," ")</f>
        <v xml:space="preserve"> </v>
      </c>
      <c r="BL148" s="21">
        <f>IFERROR(VLOOKUP(A148,'14.09.18.2 Mt Hutt SG'!A:B,2,FALSE)," ")</f>
        <v>233.1</v>
      </c>
      <c r="BN148" s="25">
        <v>990</v>
      </c>
      <c r="BO148" s="25">
        <v>990</v>
      </c>
      <c r="BP148" t="str">
        <f>IFERROR((SMALL(BK148:BL148,1)+SMALL(BK148:BL148,2))/2," ")</f>
        <v xml:space="preserve"> </v>
      </c>
      <c r="BQ148">
        <f>IFERROR(SMALL(BK148:BL148,1)+(SMALL(BK148:BL148,1)*0.2)," ")</f>
        <v>279.72000000000003</v>
      </c>
      <c r="BS148" s="25">
        <f>MIN(BO148,BP148,BQ148)</f>
        <v>279.72000000000003</v>
      </c>
    </row>
    <row r="149" spans="1:71" x14ac:dyDescent="0.25">
      <c r="A149">
        <v>2018080536</v>
      </c>
      <c r="B149" t="s">
        <v>749</v>
      </c>
      <c r="C149" t="s">
        <v>750</v>
      </c>
      <c r="D149" t="s">
        <v>344</v>
      </c>
      <c r="E149" t="s">
        <v>52</v>
      </c>
      <c r="F149">
        <v>2004</v>
      </c>
      <c r="G149" t="str">
        <f>VLOOKUP(F149,'18 Age Cats'!A:B,2,FALSE)</f>
        <v>U16</v>
      </c>
      <c r="J149" s="36">
        <f>AM149</f>
        <v>90.47999999999999</v>
      </c>
      <c r="K149">
        <v>8</v>
      </c>
      <c r="L149" t="str">
        <f>IF(J149=AI149,"*"," ")</f>
        <v xml:space="preserve"> </v>
      </c>
      <c r="M149" s="36">
        <f>BH149</f>
        <v>112.61</v>
      </c>
      <c r="N149">
        <v>21</v>
      </c>
      <c r="O149" t="str">
        <f>IF(M149=BD149,"*"," ")</f>
        <v xml:space="preserve"> </v>
      </c>
      <c r="P149" s="36">
        <f>BS149</f>
        <v>990</v>
      </c>
      <c r="R149" t="str">
        <f>IF(P149=BO149,"*"," ")</f>
        <v>*</v>
      </c>
      <c r="V149" s="21" t="str">
        <f>IFERROR(VLOOKUP(A149,'12.08.18.1 Whaka SL'!A:G,7,FALSE)," ")</f>
        <v xml:space="preserve"> </v>
      </c>
      <c r="W149" s="21" t="str">
        <f>IFERROR(VLOOKUP(A149,'12.08.18.2 Whaka SL'!A:G,7,FALSE)," ")</f>
        <v xml:space="preserve"> </v>
      </c>
      <c r="X149" s="24">
        <f>IFERROR(VLOOKUP(A149,'20.08.18.1 Coronet SL'!C:K,9,FALSE)," ")</f>
        <v>91.6</v>
      </c>
      <c r="Y149" s="21">
        <f>IFERROR(VLOOKUP(A149,'20.08.18.2 Coronet SL'!C:K,9,FALSE)," ")</f>
        <v>89.36</v>
      </c>
      <c r="Z149" s="21" t="str">
        <f>IFERROR(VLOOKUP(A149,'16.09.18.1 Mt Hutt SL'!A:B,2,FALSE)," ")</f>
        <v xml:space="preserve"> </v>
      </c>
      <c r="AA149" s="21" t="str">
        <f>IFERROR(VLOOKUP(A149,'16.09.18 .2 Mt Hutt SL'!A:B,2,FALSE)," ")</f>
        <v xml:space="preserve"> </v>
      </c>
      <c r="AB149" s="21" t="str">
        <f>IFERROR(VLOOKUP(A149,'180923.1 WH SL'!C:K,9,FALSE)," ")</f>
        <v xml:space="preserve"> </v>
      </c>
      <c r="AC149" s="21" t="str">
        <f>IFERROR(VLOOKUP(A149,'180927.1 CA SL '!A:L,12,FALSE)," ")</f>
        <v xml:space="preserve"> </v>
      </c>
      <c r="AD149" s="21" t="str">
        <f>IFERROR(VLOOKUP(A149,'180927.2 CA SL'!A:L,12,FALSE)," ")</f>
        <v xml:space="preserve"> </v>
      </c>
      <c r="AE149" s="21" t="str">
        <f>IFERROR(VLOOKUP(A149,'21.10.18.2   Snowplanet SL'!C:J,8,FALSE)," ")</f>
        <v xml:space="preserve"> </v>
      </c>
      <c r="AF149" t="str">
        <f>IFERROR(VLOOKUP(A149,'21.10.18.4 Snowplanet SL'!C:J,8,FALSE)," ")</f>
        <v xml:space="preserve"> </v>
      </c>
      <c r="AH149" s="25">
        <v>990</v>
      </c>
      <c r="AI149" s="25">
        <v>990</v>
      </c>
      <c r="AJ149">
        <f>IFERROR((SMALL(T149:AF149,1)+SMALL(T149:AF149,2))/2," ")</f>
        <v>90.47999999999999</v>
      </c>
      <c r="AK149">
        <f>IFERROR(SMALL(T149:AF149,1)+(SMALL(T149:AF149,1)*0.2)," ")</f>
        <v>107.232</v>
      </c>
      <c r="AM149" s="25">
        <f>MIN(AI149,AJ149,AK149)</f>
        <v>90.47999999999999</v>
      </c>
      <c r="AP149" s="21" t="str">
        <f>IFERROR(VLOOKUP(A149,'11.08.18.1 Whaka GS'!A:I,9,FALSE)," ")</f>
        <v xml:space="preserve"> </v>
      </c>
      <c r="AQ149" s="21" t="str">
        <f>IFERROR(VLOOKUP(A149,'11.08.18.2 Whaka GS'!A:G,7,FALSE)," ")</f>
        <v xml:space="preserve"> </v>
      </c>
      <c r="AS149" s="21">
        <f>IFERROR(VLOOKUP(A149,'18.08.18 .2 Coronet GS'!C:K,9,FALSE)," ")</f>
        <v>112.46</v>
      </c>
      <c r="AT149" s="21">
        <f>IFERROR(VLOOKUP(A149,'19.08.18 .1 Coronet GS'!C:K,9,FALSE)," ")</f>
        <v>122.19</v>
      </c>
      <c r="AU149" s="21">
        <f>IFERROR(VLOOKUP(A149,'19.08.18 .2 Coronet GS'!C:K,9,FALSE)," ")</f>
        <v>112.76</v>
      </c>
      <c r="AV149" s="21" t="str">
        <f>IFERROR(VLOOKUP(A149,'15.09.18.1 Mt Hutt GS '!A:B,2,FALSE)," ")</f>
        <v xml:space="preserve"> </v>
      </c>
      <c r="AW149" s="21" t="str">
        <f>IFERROR(VLOOKUP(A149,'180922.1 WH GS'!C:K,9,FALSE)," ")</f>
        <v xml:space="preserve"> </v>
      </c>
      <c r="AX149" s="21" t="str">
        <f>IFERROR(VLOOKUP(A149,'180922.2 WH GS 2'!C:K,9,FALSE)," ")</f>
        <v xml:space="preserve"> </v>
      </c>
      <c r="AY149" s="21" t="str">
        <f>IFERROR(VLOOKUP(A149,'180928.1 CA GS'!A:L,12,FALSE)," " )</f>
        <v xml:space="preserve"> </v>
      </c>
      <c r="AZ149" s="21" t="str">
        <f>IFERROR(VLOOKUP(A149,'180928.2 CA GS'!C:I,7,FALSE)," ")</f>
        <v xml:space="preserve"> </v>
      </c>
      <c r="BA149" s="21" t="str">
        <f>IFERROR(VLOOKUP(A149,'180928.3 CA GS'!C:I,7,FALSE)," ")</f>
        <v xml:space="preserve"> </v>
      </c>
      <c r="BC149" s="25">
        <v>990</v>
      </c>
      <c r="BD149" s="25">
        <v>990</v>
      </c>
      <c r="BE149">
        <f>IFERROR((SMALL(AP149:BA149,1)+SMALL(AP149:BA149,2))/2," ")</f>
        <v>112.61</v>
      </c>
      <c r="BF149">
        <f>IFERROR(SMALL(AP149:BA149,1)+(SMALL(AP149:BA149,1)*0.2)," ")</f>
        <v>134.952</v>
      </c>
      <c r="BH149" s="25">
        <f>MIN(BD149,BE149,BF149)</f>
        <v>112.61</v>
      </c>
      <c r="BK149" s="21" t="str">
        <f>IFERROR(VLOOKUP(A149,'14.09.18 Mt Hutt SG'!A:C,2,FALSE)," ")</f>
        <v xml:space="preserve"> </v>
      </c>
      <c r="BL149" s="21" t="str">
        <f>IFERROR(VLOOKUP(A149,'14.09.18.2 Mt Hutt SG'!A:B,2,FALSE)," ")</f>
        <v xml:space="preserve"> </v>
      </c>
      <c r="BN149" s="25">
        <v>990</v>
      </c>
      <c r="BO149" s="25">
        <v>990</v>
      </c>
      <c r="BP149" t="str">
        <f>IFERROR((SMALL(BK149:BL149,1)+SMALL(BK149:BL149,2))/2," ")</f>
        <v xml:space="preserve"> </v>
      </c>
      <c r="BQ149" t="str">
        <f>IFERROR(SMALL(BK149:BL149,1)+(SMALL(BK149:BL149,1)*0.2)," ")</f>
        <v xml:space="preserve"> </v>
      </c>
      <c r="BS149" s="25">
        <f>MIN(BO149,BP149,BQ149)</f>
        <v>990</v>
      </c>
    </row>
    <row r="150" spans="1:71" x14ac:dyDescent="0.25">
      <c r="A150">
        <v>2018070435</v>
      </c>
      <c r="B150" t="s">
        <v>637</v>
      </c>
      <c r="C150" t="s">
        <v>638</v>
      </c>
      <c r="D150" t="s">
        <v>639</v>
      </c>
      <c r="E150" t="s">
        <v>52</v>
      </c>
      <c r="F150">
        <v>2005</v>
      </c>
      <c r="G150" t="str">
        <f>VLOOKUP(F150,'18 Age Cats'!A:B,2,FALSE)</f>
        <v>U14</v>
      </c>
      <c r="J150" s="36">
        <f>AM150</f>
        <v>132.19499999999999</v>
      </c>
      <c r="K150">
        <v>21</v>
      </c>
      <c r="L150" t="str">
        <f>IF(J150=AI150,"*"," ")</f>
        <v xml:space="preserve"> </v>
      </c>
      <c r="M150" s="36">
        <f>BH150</f>
        <v>147.38999999999999</v>
      </c>
      <c r="N150">
        <v>34</v>
      </c>
      <c r="O150" t="str">
        <f>IF(M150=BD150,"*"," ")</f>
        <v xml:space="preserve"> </v>
      </c>
      <c r="P150" s="36">
        <f>BS150</f>
        <v>990</v>
      </c>
      <c r="R150" t="str">
        <f>IF(P150=BO150,"*"," ")</f>
        <v>*</v>
      </c>
      <c r="T150" s="21" t="str">
        <f>IFERROR(VLOOKUP(A150,'15.07.18.1 Mt Hutt SL'!C:I,7,FALSE)," ")</f>
        <v xml:space="preserve"> </v>
      </c>
      <c r="U150" s="21" t="str">
        <f>IFERROR(VLOOKUP(A150,'15.07.18.2 Mt Hutt SL'!C:I,7,FALSE)," ")</f>
        <v xml:space="preserve"> </v>
      </c>
      <c r="V150" s="21">
        <f>IFERROR(VLOOKUP(A150,'12.08.18.1 Whaka SL'!A:G,7,FALSE)," ")</f>
        <v>134.57</v>
      </c>
      <c r="W150" s="21">
        <f>IFERROR(VLOOKUP(A150,'12.08.18.2 Whaka SL'!A:G,7,FALSE)," ")</f>
        <v>129.82</v>
      </c>
      <c r="X150" s="24" t="str">
        <f>IFERROR(VLOOKUP(A150,'20.08.18.1 Coronet SL'!C:K,9,FALSE)," ")</f>
        <v xml:space="preserve"> </v>
      </c>
      <c r="Y150" s="21" t="str">
        <f>IFERROR(VLOOKUP(A150,'20.08.18.2 Coronet SL'!C:K,9,FALSE)," ")</f>
        <v xml:space="preserve"> </v>
      </c>
      <c r="Z150" s="21" t="str">
        <f>IFERROR(VLOOKUP(A150,'16.09.18.1 Mt Hutt SL'!A:B,2,FALSE)," ")</f>
        <v xml:space="preserve"> </v>
      </c>
      <c r="AA150" s="21" t="str">
        <f>IFERROR(VLOOKUP(A150,'16.09.18 .2 Mt Hutt SL'!A:B,2,FALSE)," ")</f>
        <v xml:space="preserve"> </v>
      </c>
      <c r="AB150" s="21" t="str">
        <f>IFERROR(VLOOKUP(A150,'180923.1 WH SL'!C:K,9,FALSE)," ")</f>
        <v xml:space="preserve"> </v>
      </c>
      <c r="AC150" s="21" t="str">
        <f>IFERROR(VLOOKUP(A150,'180927.1 CA SL '!A:L,12,FALSE)," ")</f>
        <v xml:space="preserve"> </v>
      </c>
      <c r="AD150" s="21" t="str">
        <f>IFERROR(VLOOKUP(A150,'180927.2 CA SL'!A:L,12,FALSE)," ")</f>
        <v xml:space="preserve"> </v>
      </c>
      <c r="AE150" s="21" t="str">
        <f>IFERROR(VLOOKUP(A150,'21.10.18.2   Snowplanet SL'!C:J,8,FALSE)," ")</f>
        <v xml:space="preserve"> </v>
      </c>
      <c r="AF150" t="str">
        <f>IFERROR(VLOOKUP(A150,'21.10.18.4 Snowplanet SL'!C:J,8,FALSE)," ")</f>
        <v xml:space="preserve"> </v>
      </c>
      <c r="AH150" s="25">
        <v>990</v>
      </c>
      <c r="AI150" s="25">
        <v>990</v>
      </c>
      <c r="AJ150">
        <f>IFERROR((SMALL(T150:AF150,1)+SMALL(T150:AF150,2))/2," ")</f>
        <v>132.19499999999999</v>
      </c>
      <c r="AK150">
        <f>IFERROR(SMALL(T150:AF150,1)+(SMALL(T150:AF150,1)*0.2)," ")</f>
        <v>155.78399999999999</v>
      </c>
      <c r="AM150" s="25">
        <f>MIN(AI150,AJ150,AK150)</f>
        <v>132.19499999999999</v>
      </c>
      <c r="AP150" s="21">
        <f>IFERROR(VLOOKUP(A150,'11.08.18.1 Whaka GS'!A:I,9,FALSE)," ")</f>
        <v>146.93</v>
      </c>
      <c r="AQ150" s="21">
        <f>IFERROR(VLOOKUP(A150,'11.08.18.2 Whaka GS'!A:G,7,FALSE)," ")</f>
        <v>147.85</v>
      </c>
      <c r="AR150" s="21">
        <f>IFERROR(VLOOKUP(A150,'18.08.18 .1 Coronet GS'!C:K,9,FALSE)," ")</f>
        <v>183.47</v>
      </c>
      <c r="AS150" s="21">
        <f>IFERROR(VLOOKUP(A150,'18.08.18 .2 Coronet GS'!C:K,9,FALSE)," ")</f>
        <v>213.61</v>
      </c>
      <c r="AT150" s="21">
        <f>IFERROR(VLOOKUP(A150,'19.08.18 .1 Coronet GS'!C:K,9,FALSE)," ")</f>
        <v>188.8</v>
      </c>
      <c r="AU150" s="21">
        <f>IFERROR(VLOOKUP(A150,'19.08.18 .2 Coronet GS'!C:K,9,FALSE)," ")</f>
        <v>196.31</v>
      </c>
      <c r="AV150" s="21" t="str">
        <f>IFERROR(VLOOKUP(A150,'15.09.18.1 Mt Hutt GS '!A:B,2,FALSE)," ")</f>
        <v xml:space="preserve"> </v>
      </c>
      <c r="AW150" s="21" t="str">
        <f>IFERROR(VLOOKUP(A150,'180922.1 WH GS'!C:K,9,FALSE)," ")</f>
        <v xml:space="preserve"> </v>
      </c>
      <c r="AX150" s="21" t="str">
        <f>IFERROR(VLOOKUP(A150,'180922.2 WH GS 2'!C:K,9,FALSE)," ")</f>
        <v xml:space="preserve"> </v>
      </c>
      <c r="AY150" s="21" t="str">
        <f>IFERROR(VLOOKUP(A150,'180928.1 CA GS'!A:L,12,FALSE)," " )</f>
        <v xml:space="preserve"> </v>
      </c>
      <c r="AZ150" s="21" t="str">
        <f>IFERROR(VLOOKUP(A150,'180928.2 CA GS'!C:I,7,FALSE)," ")</f>
        <v xml:space="preserve"> </v>
      </c>
      <c r="BA150" s="21" t="str">
        <f>IFERROR(VLOOKUP(A150,'180928.3 CA GS'!C:I,7,FALSE)," ")</f>
        <v xml:space="preserve"> </v>
      </c>
      <c r="BC150" s="25">
        <v>990</v>
      </c>
      <c r="BD150" s="25">
        <v>990</v>
      </c>
      <c r="BE150">
        <f>IFERROR((SMALL(AP150:BA150,1)+SMALL(AP150:BA150,2))/2," ")</f>
        <v>147.38999999999999</v>
      </c>
      <c r="BF150">
        <f>IFERROR(SMALL(AP150:BA150,1)+(SMALL(AP150:BA150,1)*0.2)," ")</f>
        <v>176.316</v>
      </c>
      <c r="BH150" s="25">
        <f>MIN(BD150,BE150,BF150)</f>
        <v>147.38999999999999</v>
      </c>
      <c r="BK150" s="21" t="str">
        <f>IFERROR(VLOOKUP(A150,'14.09.18 Mt Hutt SG'!A:C,2,FALSE)," ")</f>
        <v xml:space="preserve"> </v>
      </c>
      <c r="BL150" s="21" t="str">
        <f>IFERROR(VLOOKUP(A150,'14.09.18.2 Mt Hutt SG'!A:B,2,FALSE)," ")</f>
        <v xml:space="preserve"> </v>
      </c>
      <c r="BN150" s="25">
        <v>990</v>
      </c>
      <c r="BO150" s="25">
        <v>990</v>
      </c>
      <c r="BP150" t="str">
        <f>IFERROR((SMALL(BK150:BL150,1)+SMALL(BK150:BL150,2))/2," ")</f>
        <v xml:space="preserve"> </v>
      </c>
      <c r="BQ150" t="str">
        <f>IFERROR(SMALL(BK150:BL150,1)+(SMALL(BK150:BL150,1)*0.2)," ")</f>
        <v xml:space="preserve"> </v>
      </c>
      <c r="BS150" s="25">
        <f>MIN(BO150,BP150,BQ150)</f>
        <v>990</v>
      </c>
    </row>
    <row r="151" spans="1:71" x14ac:dyDescent="0.25">
      <c r="A151">
        <v>201306150</v>
      </c>
      <c r="B151" s="22" t="s">
        <v>621</v>
      </c>
      <c r="C151" t="s">
        <v>622</v>
      </c>
      <c r="D151" t="s">
        <v>58</v>
      </c>
      <c r="E151" t="s">
        <v>57</v>
      </c>
      <c r="F151">
        <v>2003</v>
      </c>
      <c r="G151" t="str">
        <f>VLOOKUP(F151,'18 Age Cats'!A:B,2,FALSE)</f>
        <v>U16</v>
      </c>
      <c r="H151" t="s">
        <v>514</v>
      </c>
      <c r="I151" t="s">
        <v>514</v>
      </c>
      <c r="J151" s="36">
        <f>AM151</f>
        <v>990</v>
      </c>
      <c r="L151" t="str">
        <f>IF(J151=AI151,"*"," ")</f>
        <v>*</v>
      </c>
      <c r="M151" s="36">
        <f>BH151</f>
        <v>990</v>
      </c>
      <c r="O151" t="str">
        <f>IF(M151=BD151,"*"," ")</f>
        <v>*</v>
      </c>
      <c r="P151" s="36">
        <f>BS151</f>
        <v>990</v>
      </c>
      <c r="R151" t="str">
        <f>IF(P151=BO151,"*"," ")</f>
        <v>*</v>
      </c>
      <c r="T151" s="21" t="str">
        <f>IFERROR(VLOOKUP(A151,'15.07.18.1 Mt Hutt SL'!C:I,7,FALSE)," ")</f>
        <v xml:space="preserve"> </v>
      </c>
      <c r="U151" s="21" t="str">
        <f>IFERROR(VLOOKUP(A151,'15.07.18.2 Mt Hutt SL'!C:I,7,FALSE)," ")</f>
        <v xml:space="preserve"> </v>
      </c>
      <c r="V151" s="21" t="str">
        <f>IFERROR(VLOOKUP(A151,'12.08.18.1 Whaka SL'!A:G,7,FALSE)," ")</f>
        <v xml:space="preserve"> </v>
      </c>
      <c r="W151" s="21" t="str">
        <f>IFERROR(VLOOKUP(A151,'12.08.18.2 Whaka SL'!A:G,7,FALSE)," ")</f>
        <v xml:space="preserve"> </v>
      </c>
      <c r="X151" s="24" t="str">
        <f>IFERROR(VLOOKUP(A151,'20.08.18.1 Coronet SL'!C:K,9,FALSE)," ")</f>
        <v xml:space="preserve"> </v>
      </c>
      <c r="Y151" s="21" t="str">
        <f>IFERROR(VLOOKUP(A151,'20.08.18.2 Coronet SL'!C:K,9,FALSE)," ")</f>
        <v xml:space="preserve"> </v>
      </c>
      <c r="Z151" s="21" t="str">
        <f>IFERROR(VLOOKUP(A151,'16.09.18.1 Mt Hutt SL'!A:B,2,FALSE)," ")</f>
        <v xml:space="preserve"> </v>
      </c>
      <c r="AA151" s="21" t="str">
        <f>IFERROR(VLOOKUP(A151,'16.09.18 .2 Mt Hutt SL'!A:B,2,FALSE)," ")</f>
        <v xml:space="preserve"> </v>
      </c>
      <c r="AB151" s="21" t="str">
        <f>IFERROR(VLOOKUP(A151,'180923.1 WH SL'!C:K,9,FALSE)," ")</f>
        <v xml:space="preserve"> </v>
      </c>
      <c r="AC151" s="21" t="str">
        <f>IFERROR(VLOOKUP(A151,'180927.1 CA SL '!A:L,12,FALSE)," ")</f>
        <v xml:space="preserve"> </v>
      </c>
      <c r="AD151" s="21" t="str">
        <f>IFERROR(VLOOKUP(A151,'180927.2 CA SL'!A:L,12,FALSE)," ")</f>
        <v xml:space="preserve"> </v>
      </c>
      <c r="AE151" s="21" t="str">
        <f>IFERROR(VLOOKUP(A151,'21.10.18.2   Snowplanet SL'!C:J,8,FALSE)," ")</f>
        <v xml:space="preserve"> </v>
      </c>
      <c r="AF151" t="str">
        <f>IFERROR(VLOOKUP(A151,'21.10.18.4 Snowplanet SL'!C:J,8,FALSE)," ")</f>
        <v xml:space="preserve"> </v>
      </c>
      <c r="AH151" s="25">
        <v>990</v>
      </c>
      <c r="AI151" s="25">
        <v>990</v>
      </c>
      <c r="AJ151" t="str">
        <f>IFERROR((SMALL(T151:AF151,1)+SMALL(T151:AF151,2))/2," ")</f>
        <v xml:space="preserve"> </v>
      </c>
      <c r="AK151" t="str">
        <f>IFERROR(SMALL(T151:AF151,1)+(SMALL(T151:AF151,1)*0.2)," ")</f>
        <v xml:space="preserve"> </v>
      </c>
      <c r="AM151" s="25">
        <f>MIN(AI151,AJ151,AK151)</f>
        <v>990</v>
      </c>
      <c r="AP151" s="21" t="str">
        <f>IFERROR(VLOOKUP(A151,'11.08.18.1 Whaka GS'!A:I,9,FALSE)," ")</f>
        <v xml:space="preserve"> </v>
      </c>
      <c r="AQ151" s="21" t="str">
        <f>IFERROR(VLOOKUP(A151,'11.08.18.2 Whaka GS'!A:G,7,FALSE)," ")</f>
        <v xml:space="preserve"> </v>
      </c>
      <c r="AR151" s="21" t="str">
        <f>IFERROR(VLOOKUP(A151,'18.08.18 .1 Coronet GS'!C:K,9,FALSE)," ")</f>
        <v xml:space="preserve"> </v>
      </c>
      <c r="AS151" s="21" t="str">
        <f>IFERROR(VLOOKUP(A151,'18.08.18 .2 Coronet GS'!C:K,9,FALSE)," ")</f>
        <v xml:space="preserve"> </v>
      </c>
      <c r="AT151" s="21" t="str">
        <f>IFERROR(VLOOKUP(A151,'19.08.18 .1 Coronet GS'!C:K,9,FALSE)," ")</f>
        <v xml:space="preserve"> </v>
      </c>
      <c r="AU151" s="21" t="str">
        <f>IFERROR(VLOOKUP(A151,'19.08.18 .2 Coronet GS'!C:K,9,FALSE)," ")</f>
        <v xml:space="preserve"> </v>
      </c>
      <c r="AV151" s="21" t="str">
        <f>IFERROR(VLOOKUP(A151,'15.09.18.1 Mt Hutt GS '!A:B,2,FALSE)," ")</f>
        <v xml:space="preserve"> </v>
      </c>
      <c r="AW151" s="21" t="str">
        <f>IFERROR(VLOOKUP(A151,'180922.1 WH GS'!C:K,9,FALSE)," ")</f>
        <v xml:space="preserve"> </v>
      </c>
      <c r="AX151" s="21" t="str">
        <f>IFERROR(VLOOKUP(A151,'180922.2 WH GS 2'!C:K,9,FALSE)," ")</f>
        <v xml:space="preserve"> </v>
      </c>
      <c r="AY151" s="21" t="str">
        <f>IFERROR(VLOOKUP(A151,'180928.1 CA GS'!A:L,12,FALSE)," " )</f>
        <v xml:space="preserve"> </v>
      </c>
      <c r="AZ151" s="21" t="str">
        <f>IFERROR(VLOOKUP(A151,'180928.2 CA GS'!C:I,7,FALSE)," ")</f>
        <v xml:space="preserve"> </v>
      </c>
      <c r="BA151" s="21" t="str">
        <f>IFERROR(VLOOKUP(A151,'180928.3 CA GS'!C:I,7,FALSE)," ")</f>
        <v xml:space="preserve"> </v>
      </c>
      <c r="BC151" s="25">
        <v>990</v>
      </c>
      <c r="BD151" s="25">
        <v>990</v>
      </c>
      <c r="BE151" t="str">
        <f>IFERROR((SMALL(AP151:BA151,1)+SMALL(AP151:BA151,2))/2," ")</f>
        <v xml:space="preserve"> </v>
      </c>
      <c r="BF151" t="str">
        <f>IFERROR(SMALL(AP151:BA151,1)+(SMALL(AP151:BA151,1)*0.2)," ")</f>
        <v xml:space="preserve"> </v>
      </c>
      <c r="BH151" s="25">
        <f>MIN(BD151,BE151,BF151)</f>
        <v>990</v>
      </c>
      <c r="BK151" s="21" t="str">
        <f>IFERROR(VLOOKUP(A151,'14.09.18 Mt Hutt SG'!A:C,2,FALSE)," ")</f>
        <v xml:space="preserve"> </v>
      </c>
      <c r="BL151" s="21" t="str">
        <f>IFERROR(VLOOKUP(A151,'14.09.18.2 Mt Hutt SG'!A:B,2,FALSE)," ")</f>
        <v xml:space="preserve"> </v>
      </c>
      <c r="BN151" s="25">
        <v>990</v>
      </c>
      <c r="BO151" s="25">
        <v>990</v>
      </c>
      <c r="BP151" t="str">
        <f>IFERROR((SMALL(BK151:BL151,1)+SMALL(BK151:BL151,2))/2," ")</f>
        <v xml:space="preserve"> </v>
      </c>
      <c r="BQ151" t="str">
        <f>IFERROR(SMALL(BK151:BL151,1)+(SMALL(BK151:BL151,1)*0.2)," ")</f>
        <v xml:space="preserve"> </v>
      </c>
      <c r="BS151" s="25">
        <f>MIN(BO151,BP151,BQ151)</f>
        <v>990</v>
      </c>
    </row>
    <row r="152" spans="1:71" x14ac:dyDescent="0.25">
      <c r="A152">
        <v>2014061818</v>
      </c>
      <c r="B152" t="s">
        <v>319</v>
      </c>
      <c r="C152" t="s">
        <v>320</v>
      </c>
      <c r="E152" t="s">
        <v>52</v>
      </c>
      <c r="F152">
        <v>2004</v>
      </c>
      <c r="G152" t="str">
        <f>VLOOKUP(F152,'18 Age Cats'!A:B,2,FALSE)</f>
        <v>U16</v>
      </c>
      <c r="H152" t="s">
        <v>598</v>
      </c>
      <c r="J152" s="36">
        <f>AM152</f>
        <v>116.23</v>
      </c>
      <c r="K152">
        <v>16</v>
      </c>
      <c r="L152" t="str">
        <f>IF(J152=AI152,"*"," ")</f>
        <v xml:space="preserve"> </v>
      </c>
      <c r="M152" s="36">
        <f>BH152</f>
        <v>157.255</v>
      </c>
      <c r="N152">
        <v>39</v>
      </c>
      <c r="O152" t="str">
        <f>IF(M152=BD152,"*"," ")</f>
        <v xml:space="preserve"> </v>
      </c>
      <c r="P152" s="36">
        <f>BS152</f>
        <v>191.68</v>
      </c>
      <c r="Q152">
        <v>16</v>
      </c>
      <c r="R152" t="str">
        <f>IF(P152=BO152,"*"," ")</f>
        <v xml:space="preserve"> </v>
      </c>
      <c r="T152" s="21" t="str">
        <f>IFERROR(VLOOKUP(A152,'15.07.18.1 Mt Hutt SL'!C:I,7,FALSE)," ")</f>
        <v xml:space="preserve"> </v>
      </c>
      <c r="U152" s="21" t="str">
        <f>IFERROR(VLOOKUP(A152,'15.07.18.2 Mt Hutt SL'!C:I,7,FALSE)," ")</f>
        <v xml:space="preserve"> </v>
      </c>
      <c r="V152" s="21">
        <f>IFERROR(VLOOKUP(A152,'12.08.18.1 Whaka SL'!A:G,7,FALSE)," ")</f>
        <v>183.96</v>
      </c>
      <c r="W152" s="21">
        <f>IFERROR(VLOOKUP(A152,'12.08.18.2 Whaka SL'!A:G,7,FALSE)," ")</f>
        <v>173.4</v>
      </c>
      <c r="X152" s="24">
        <f>IFERROR(VLOOKUP(A152,'20.08.18.1 Coronet SL'!C:K,9,FALSE)," ")</f>
        <v>315.87</v>
      </c>
      <c r="Y152" s="21">
        <f>IFERROR(VLOOKUP(A152,'20.08.18.2 Coronet SL'!C:K,9,FALSE)," ")</f>
        <v>305.79000000000002</v>
      </c>
      <c r="Z152" s="21">
        <f>IFERROR(VLOOKUP(A152,'16.09.18.1 Mt Hutt SL'!A:B,2,FALSE)," ")</f>
        <v>264.77</v>
      </c>
      <c r="AA152" s="21">
        <f>IFERROR(VLOOKUP(A152,'16.09.18 .2 Mt Hutt SL'!A:B,2,FALSE)," ")</f>
        <v>259.38</v>
      </c>
      <c r="AB152" s="21">
        <f>IFERROR(VLOOKUP(A152,'180923.1 WH SL'!C:K,9,FALSE)," ")</f>
        <v>238.34</v>
      </c>
      <c r="AC152" s="21">
        <f>IFERROR(VLOOKUP(A152,'180927.1 CA SL '!A:L,12,FALSE)," ")</f>
        <v>180.36</v>
      </c>
      <c r="AD152" s="21">
        <f>IFERROR(VLOOKUP(A152,'180927.2 CA SL'!A:L,12,FALSE)," ")</f>
        <v>199.24</v>
      </c>
      <c r="AE152" s="21">
        <f>IFERROR(VLOOKUP(A152,'21.10.18.2   Snowplanet SL'!C:J,8,FALSE)," ")</f>
        <v>113.53</v>
      </c>
      <c r="AF152">
        <f>IFERROR(VLOOKUP(A152,'21.10.18.4 Snowplanet SL'!C:J,8,FALSE)," ")</f>
        <v>118.93</v>
      </c>
      <c r="AH152" s="25">
        <f>IFERROR(VLOOKUP(A152,'18.0 Base List'!A:G,5,FALSE),"990.00")</f>
        <v>124.685</v>
      </c>
      <c r="AI152" s="25">
        <f>AH152+(AH152*0.5)</f>
        <v>187.0275</v>
      </c>
      <c r="AJ152">
        <f>IFERROR((SMALL(T152:AF152,1)+SMALL(T152:AF152,2))/2," ")</f>
        <v>116.23</v>
      </c>
      <c r="AK152">
        <f>IFERROR(SMALL(T152:AF152,1)+(SMALL(T152:AF152,1)*0.2)," ")</f>
        <v>136.23599999999999</v>
      </c>
      <c r="AM152" s="25">
        <f>MIN(AI152,AJ152,AK152)</f>
        <v>116.23</v>
      </c>
      <c r="AP152" s="21">
        <f>IFERROR(VLOOKUP(A152,'11.08.18.1 Whaka GS'!A:I,9,FALSE)," ")</f>
        <v>149.25</v>
      </c>
      <c r="AQ152" s="21">
        <f>IFERROR(VLOOKUP(A152,'11.08.18.2 Whaka GS'!A:G,7,FALSE)," ")</f>
        <v>175.67</v>
      </c>
      <c r="AR152" s="21">
        <f>IFERROR(VLOOKUP(A152,'18.08.18 .1 Coronet GS'!C:K,9,FALSE)," ")</f>
        <v>172.98</v>
      </c>
      <c r="AS152" s="21">
        <f>IFERROR(VLOOKUP(A152,'18.08.18 .2 Coronet GS'!C:K,9,FALSE)," ")</f>
        <v>194.88</v>
      </c>
      <c r="AT152" s="21">
        <f>IFERROR(VLOOKUP(A152,'19.08.18 .1 Coronet GS'!C:K,9,FALSE)," ")</f>
        <v>174.3</v>
      </c>
      <c r="AU152" s="21">
        <f>IFERROR(VLOOKUP(A152,'19.08.18 .2 Coronet GS'!C:K,9,FALSE)," ")</f>
        <v>165.26</v>
      </c>
      <c r="AV152" s="21" t="str">
        <f>IFERROR(VLOOKUP(A152,'15.09.18.1 Mt Hutt GS '!A:B,2,FALSE)," ")</f>
        <v xml:space="preserve"> </v>
      </c>
      <c r="AW152" s="21">
        <f>IFERROR(VLOOKUP(A152,'180922.1 WH GS'!C:K,9,FALSE)," ")</f>
        <v>173.73</v>
      </c>
      <c r="AX152" s="21">
        <f>IFERROR(VLOOKUP(A152,'180922.2 WH GS 2'!C:K,9,FALSE)," ")</f>
        <v>188.66</v>
      </c>
      <c r="AY152" s="21">
        <f>IFERROR(VLOOKUP(A152,'180928.1 CA GS'!A:L,12,FALSE)," " )</f>
        <v>171.83</v>
      </c>
      <c r="AZ152" s="21">
        <f>IFERROR(VLOOKUP(A152,'180928.2 CA GS'!C:I,7,FALSE)," ")</f>
        <v>169.78</v>
      </c>
      <c r="BA152" s="21">
        <f>IFERROR(VLOOKUP(A152,'180928.3 CA GS'!C:I,7,FALSE)," ")</f>
        <v>194.86</v>
      </c>
      <c r="BC152" s="25">
        <f>IFERROR(VLOOKUP(A152,'18.0 Base List'!A:F,6,FALSE),"990.00")</f>
        <v>113.02500000000003</v>
      </c>
      <c r="BD152" s="25">
        <f>BC152+(BC152*0.5)</f>
        <v>169.53750000000005</v>
      </c>
      <c r="BE152">
        <f>IFERROR((SMALL(AP152:BA152,1)+SMALL(AP152:BA152,2))/2," ")</f>
        <v>157.255</v>
      </c>
      <c r="BF152">
        <f>IFERROR(SMALL(AP152:BA152,1)+(SMALL(AP152:BA152,1)*0.2)," ")</f>
        <v>179.1</v>
      </c>
      <c r="BH152" s="25">
        <f>MIN(BD152,BE152,BF152)</f>
        <v>157.255</v>
      </c>
      <c r="BK152" s="21">
        <f>IFERROR(VLOOKUP(A152,'14.09.18 Mt Hutt SG'!A:C,2,FALSE)," ")</f>
        <v>185.89</v>
      </c>
      <c r="BL152" s="21">
        <f>IFERROR(VLOOKUP(A152,'14.09.18.2 Mt Hutt SG'!A:B,2,FALSE)," ")</f>
        <v>197.47</v>
      </c>
      <c r="BN152" s="25">
        <f>IFERROR(VLOOKUP(A152,'18.0 Base List'!A:G,7,FALSE),990)</f>
        <v>206.995</v>
      </c>
      <c r="BO152" s="25">
        <f>BN152+(BN152*0.5)</f>
        <v>310.49250000000001</v>
      </c>
      <c r="BP152">
        <f>IFERROR((SMALL(BK152:BL152,1)+SMALL(BK152:BL152,2))/2," ")</f>
        <v>191.68</v>
      </c>
      <c r="BQ152">
        <f>IFERROR(SMALL(BK152:BL152,1)+(SMALL(BK152:BL152,1)*0.2)," ")</f>
        <v>223.06799999999998</v>
      </c>
      <c r="BS152" s="25">
        <f>MIN(BO152,BP152,BQ152)</f>
        <v>191.68</v>
      </c>
    </row>
    <row r="153" spans="1:71" x14ac:dyDescent="0.25">
      <c r="A153">
        <v>201306283</v>
      </c>
      <c r="B153" t="s">
        <v>328</v>
      </c>
      <c r="C153" t="s">
        <v>329</v>
      </c>
      <c r="E153" t="s">
        <v>52</v>
      </c>
      <c r="F153">
        <v>2003</v>
      </c>
      <c r="G153" t="str">
        <f>VLOOKUP(F153,'18 Age Cats'!A:B,2,FALSE)</f>
        <v>U16</v>
      </c>
      <c r="H153" t="s">
        <v>514</v>
      </c>
      <c r="J153" s="36">
        <f>AM153</f>
        <v>291.95999999999998</v>
      </c>
      <c r="K153">
        <v>60</v>
      </c>
      <c r="L153" t="str">
        <f>IF(J153=AI153,"*"," ")</f>
        <v>*</v>
      </c>
      <c r="M153" s="36">
        <f>BH153</f>
        <v>245.79750000000001</v>
      </c>
      <c r="N153">
        <v>62</v>
      </c>
      <c r="O153" t="str">
        <f>IF(M153=BD153,"*"," ")</f>
        <v>*</v>
      </c>
      <c r="P153" s="36">
        <f>BS153</f>
        <v>990</v>
      </c>
      <c r="R153" t="str">
        <f>IF(P153=BO153,"*"," ")</f>
        <v>*</v>
      </c>
      <c r="T153" s="21" t="str">
        <f>IFERROR(VLOOKUP(A153,'15.07.18.1 Mt Hutt SL'!C:I,7,FALSE)," ")</f>
        <v xml:space="preserve"> </v>
      </c>
      <c r="U153" s="21" t="str">
        <f>IFERROR(VLOOKUP(A153,'15.07.18.2 Mt Hutt SL'!C:I,7,FALSE)," ")</f>
        <v xml:space="preserve"> </v>
      </c>
      <c r="V153" s="21" t="str">
        <f>IFERROR(VLOOKUP(A153,'12.08.18.1 Whaka SL'!A:G,7,FALSE)," ")</f>
        <v xml:space="preserve"> </v>
      </c>
      <c r="W153" s="21" t="str">
        <f>IFERROR(VLOOKUP(A153,'12.08.18.2 Whaka SL'!A:G,7,FALSE)," ")</f>
        <v xml:space="preserve"> </v>
      </c>
      <c r="X153" s="24" t="str">
        <f>IFERROR(VLOOKUP(A153,'20.08.18.1 Coronet SL'!C:K,9,FALSE)," ")</f>
        <v xml:space="preserve"> </v>
      </c>
      <c r="Y153" s="21" t="str">
        <f>IFERROR(VLOOKUP(A153,'20.08.18.2 Coronet SL'!C:K,9,FALSE)," ")</f>
        <v xml:space="preserve"> </v>
      </c>
      <c r="Z153" s="21" t="str">
        <f>IFERROR(VLOOKUP(A153,'16.09.18.1 Mt Hutt SL'!A:B,2,FALSE)," ")</f>
        <v xml:space="preserve"> </v>
      </c>
      <c r="AA153" s="21" t="str">
        <f>IFERROR(VLOOKUP(A153,'16.09.18 .2 Mt Hutt SL'!A:B,2,FALSE)," ")</f>
        <v xml:space="preserve"> </v>
      </c>
      <c r="AB153" s="21" t="str">
        <f>IFERROR(VLOOKUP(A153,'180923.1 WH SL'!C:K,9,FALSE)," ")</f>
        <v xml:space="preserve"> </v>
      </c>
      <c r="AC153" s="21" t="str">
        <f>IFERROR(VLOOKUP(A153,'180927.1 CA SL '!A:L,12,FALSE)," ")</f>
        <v xml:space="preserve"> </v>
      </c>
      <c r="AD153" s="21" t="str">
        <f>IFERROR(VLOOKUP(A153,'180927.2 CA SL'!A:L,12,FALSE)," ")</f>
        <v xml:space="preserve"> </v>
      </c>
      <c r="AE153" s="21" t="str">
        <f>IFERROR(VLOOKUP(A153,'21.10.18.2   Snowplanet SL'!C:J,8,FALSE)," ")</f>
        <v xml:space="preserve"> </v>
      </c>
      <c r="AF153" t="str">
        <f>IFERROR(VLOOKUP(A153,'21.10.18.4 Snowplanet SL'!C:J,8,FALSE)," ")</f>
        <v xml:space="preserve"> </v>
      </c>
      <c r="AH153" s="25">
        <f>IFERROR(VLOOKUP(A153,'18.0 Base List'!A:G,5,FALSE),"990.00")</f>
        <v>194.64</v>
      </c>
      <c r="AI153" s="25">
        <f>AH153+(AH153*0.5)</f>
        <v>291.95999999999998</v>
      </c>
      <c r="AJ153" t="str">
        <f>IFERROR((SMALL(T153:AF153,1)+SMALL(T153:AF153,2))/2," ")</f>
        <v xml:space="preserve"> </v>
      </c>
      <c r="AK153" t="str">
        <f>IFERROR(SMALL(T153:AF153,1)+(SMALL(T153:AF153,1)*0.2)," ")</f>
        <v xml:space="preserve"> </v>
      </c>
      <c r="AM153" s="25">
        <f>MIN(AI153,AJ153,AK153)</f>
        <v>291.95999999999998</v>
      </c>
      <c r="AP153" s="21" t="str">
        <f>IFERROR(VLOOKUP(A153,'11.08.18.1 Whaka GS'!A:I,9,FALSE)," ")</f>
        <v xml:space="preserve"> </v>
      </c>
      <c r="AQ153" s="21" t="str">
        <f>IFERROR(VLOOKUP(A153,'11.08.18.2 Whaka GS'!A:G,7,FALSE)," ")</f>
        <v xml:space="preserve"> </v>
      </c>
      <c r="AR153" s="21" t="str">
        <f>IFERROR(VLOOKUP(A153,'18.08.18 .1 Coronet GS'!C:K,9,FALSE)," ")</f>
        <v xml:space="preserve"> </v>
      </c>
      <c r="AS153" s="21" t="str">
        <f>IFERROR(VLOOKUP(A153,'18.08.18 .2 Coronet GS'!C:K,9,FALSE)," ")</f>
        <v xml:space="preserve"> </v>
      </c>
      <c r="AT153" s="21" t="str">
        <f>IFERROR(VLOOKUP(A153,'19.08.18 .1 Coronet GS'!C:K,9,FALSE)," ")</f>
        <v xml:space="preserve"> </v>
      </c>
      <c r="AU153" s="21" t="str">
        <f>IFERROR(VLOOKUP(A153,'19.08.18 .2 Coronet GS'!C:K,9,FALSE)," ")</f>
        <v xml:space="preserve"> </v>
      </c>
      <c r="AV153" s="21" t="str">
        <f>IFERROR(VLOOKUP(A153,'15.09.18.1 Mt Hutt GS '!A:B,2,FALSE)," ")</f>
        <v xml:space="preserve"> </v>
      </c>
      <c r="AW153" s="21" t="str">
        <f>IFERROR(VLOOKUP(A153,'180922.1 WH GS'!C:K,9,FALSE)," ")</f>
        <v xml:space="preserve"> </v>
      </c>
      <c r="AX153" s="21" t="str">
        <f>IFERROR(VLOOKUP(A153,'180922.2 WH GS 2'!C:K,9,FALSE)," ")</f>
        <v xml:space="preserve"> </v>
      </c>
      <c r="AY153" s="21" t="str">
        <f>IFERROR(VLOOKUP(A153,'180928.1 CA GS'!A:L,12,FALSE)," " )</f>
        <v xml:space="preserve"> </v>
      </c>
      <c r="AZ153" s="21" t="str">
        <f>IFERROR(VLOOKUP(A153,'180928.2 CA GS'!C:I,7,FALSE)," ")</f>
        <v xml:space="preserve"> </v>
      </c>
      <c r="BA153" s="21" t="str">
        <f>IFERROR(VLOOKUP(A153,'180928.3 CA GS'!C:I,7,FALSE)," ")</f>
        <v xml:space="preserve"> </v>
      </c>
      <c r="BC153" s="25">
        <f>IFERROR(VLOOKUP(A153,'18.0 Base List'!A:F,6,FALSE),"990.00")</f>
        <v>163.86500000000001</v>
      </c>
      <c r="BD153" s="25">
        <f>BC153+(BC153*0.5)</f>
        <v>245.79750000000001</v>
      </c>
      <c r="BE153" t="str">
        <f>IFERROR((SMALL(AP153:BA153,1)+SMALL(AP153:BA153,2))/2," ")</f>
        <v xml:space="preserve"> </v>
      </c>
      <c r="BF153" t="str">
        <f>IFERROR(SMALL(AP153:BA153,1)+(SMALL(AP153:BA153,1)*0.2)," ")</f>
        <v xml:space="preserve"> </v>
      </c>
      <c r="BH153" s="25">
        <f>MIN(BD153,BE153,BF153)</f>
        <v>245.79750000000001</v>
      </c>
      <c r="BK153" s="21" t="str">
        <f>IFERROR(VLOOKUP(A153,'14.09.18 Mt Hutt SG'!A:C,2,FALSE)," ")</f>
        <v xml:space="preserve"> </v>
      </c>
      <c r="BL153" s="21" t="str">
        <f>IFERROR(VLOOKUP(A153,'14.09.18.2 Mt Hutt SG'!A:B,2,FALSE)," ")</f>
        <v xml:space="preserve"> </v>
      </c>
      <c r="BN153" s="25">
        <v>990</v>
      </c>
      <c r="BO153" s="25">
        <v>990</v>
      </c>
      <c r="BP153" t="str">
        <f>IFERROR((SMALL(BK153:BL153,1)+SMALL(BK153:BL153,2))/2," ")</f>
        <v xml:space="preserve"> </v>
      </c>
      <c r="BQ153" t="str">
        <f>IFERROR(SMALL(BK153:BL153,1)+(SMALL(BK153:BL153,1)*0.2)," ")</f>
        <v xml:space="preserve"> </v>
      </c>
      <c r="BS153" s="25">
        <f>MIN(BO153,BP153,BQ153)</f>
        <v>990</v>
      </c>
    </row>
    <row r="154" spans="1:71" x14ac:dyDescent="0.25">
      <c r="A154">
        <v>2017033958</v>
      </c>
      <c r="B154" t="s">
        <v>553</v>
      </c>
      <c r="C154" t="s">
        <v>554</v>
      </c>
      <c r="E154" t="s">
        <v>57</v>
      </c>
      <c r="F154">
        <v>2006</v>
      </c>
      <c r="G154" t="str">
        <f>VLOOKUP(F154,'18 Age Cats'!A:B,2,FALSE)</f>
        <v>U14</v>
      </c>
      <c r="H154" t="s">
        <v>598</v>
      </c>
      <c r="I154" t="s">
        <v>598</v>
      </c>
      <c r="J154" s="36">
        <f>AM154</f>
        <v>296.28999999999996</v>
      </c>
      <c r="K154">
        <v>53</v>
      </c>
      <c r="L154" t="str">
        <f>IF(J154=AI154,"*"," ")</f>
        <v xml:space="preserve"> </v>
      </c>
      <c r="M154" s="36">
        <f>BH154</f>
        <v>298.85000000000002</v>
      </c>
      <c r="N154">
        <v>56</v>
      </c>
      <c r="O154" t="str">
        <f>IF(M154=BD154,"*"," ")</f>
        <v xml:space="preserve"> </v>
      </c>
      <c r="P154" s="36">
        <f>BS154</f>
        <v>346.31</v>
      </c>
      <c r="Q154">
        <v>39</v>
      </c>
      <c r="R154" t="str">
        <f>IF(P154=BO154,"*"," ")</f>
        <v xml:space="preserve"> </v>
      </c>
      <c r="T154" s="21" t="str">
        <f>IFERROR(VLOOKUP(A154,'15.07.18.1 Mt Hutt SL'!C:I,7,FALSE)," ")</f>
        <v xml:space="preserve"> </v>
      </c>
      <c r="U154" s="21" t="str">
        <f>IFERROR(VLOOKUP(A154,'15.07.18.2 Mt Hutt SL'!C:I,7,FALSE)," ")</f>
        <v xml:space="preserve"> </v>
      </c>
      <c r="V154" s="21">
        <f>IFERROR(VLOOKUP(A154,'12.08.18.1 Whaka SL'!A:G,7,FALSE)," ")</f>
        <v>360.36</v>
      </c>
      <c r="W154" s="21">
        <f>IFERROR(VLOOKUP(A154,'12.08.18.2 Whaka SL'!A:G,7,FALSE)," ")</f>
        <v>355.48</v>
      </c>
      <c r="X154" s="24" t="str">
        <f>IFERROR(VLOOKUP(A154,'20.08.18.1 Coronet SL'!C:K,9,FALSE)," ")</f>
        <v xml:space="preserve"> </v>
      </c>
      <c r="Y154" s="21" t="str">
        <f>IFERROR(VLOOKUP(A154,'20.08.18.2 Coronet SL'!C:K,9,FALSE)," ")</f>
        <v xml:space="preserve"> </v>
      </c>
      <c r="Z154" s="21">
        <f>IFERROR(VLOOKUP(A154,'16.09.18.1 Mt Hutt SL'!A:B,2,FALSE)," ")</f>
        <v>376.94</v>
      </c>
      <c r="AA154" s="21">
        <f>IFERROR(VLOOKUP(A154,'16.09.18 .2 Mt Hutt SL'!A:B,2,FALSE)," ")</f>
        <v>323.06</v>
      </c>
      <c r="AB154" s="21" t="str">
        <f>IFERROR(VLOOKUP(A154,'180923.1 WH SL'!C:K,9,FALSE)," ")</f>
        <v xml:space="preserve"> </v>
      </c>
      <c r="AC154" s="21">
        <f>IFERROR(VLOOKUP(A154,'180927.1 CA SL '!A:L,12,FALSE)," ")</f>
        <v>308.13</v>
      </c>
      <c r="AD154" s="21">
        <f>IFERROR(VLOOKUP(A154,'180927.2 CA SL'!A:L,12,FALSE)," ")</f>
        <v>284.45</v>
      </c>
      <c r="AE154" s="21">
        <f>IFERROR(VLOOKUP(A154,'21.10.18.2   Snowplanet SL'!C:J,8,FALSE)," ")</f>
        <v>325.57</v>
      </c>
      <c r="AF154">
        <f>IFERROR(VLOOKUP(A154,'21.10.18.4 Snowplanet SL'!C:J,8,FALSE)," ")</f>
        <v>341.18</v>
      </c>
      <c r="AH154" s="25">
        <v>990</v>
      </c>
      <c r="AI154" s="25">
        <v>990</v>
      </c>
      <c r="AJ154">
        <f>IFERROR((SMALL(T154:AF154,1)+SMALL(T154:AF154,2))/2," ")</f>
        <v>296.28999999999996</v>
      </c>
      <c r="AK154">
        <f>IFERROR(SMALL(T154:AF154,1)+(SMALL(T154:AF154,1)*0.2)," ")</f>
        <v>341.34</v>
      </c>
      <c r="AM154" s="25">
        <f>MIN(AI154,AJ154,AK154)</f>
        <v>296.28999999999996</v>
      </c>
      <c r="AP154" s="21">
        <f>IFERROR(VLOOKUP(A154,'11.08.18.1 Whaka GS'!A:I,9,FALSE)," ")</f>
        <v>324.99</v>
      </c>
      <c r="AQ154" s="21">
        <f>IFERROR(VLOOKUP(A154,'11.08.18.2 Whaka GS'!A:G,7,FALSE)," ")</f>
        <v>330.4</v>
      </c>
      <c r="AR154" s="21" t="str">
        <f>IFERROR(VLOOKUP(A154,'18.08.18 .1 Coronet GS'!C:K,9,FALSE)," ")</f>
        <v xml:space="preserve"> </v>
      </c>
      <c r="AS154" s="21" t="str">
        <f>IFERROR(VLOOKUP(A154,'18.08.18 .2 Coronet GS'!C:K,9,FALSE)," ")</f>
        <v xml:space="preserve"> </v>
      </c>
      <c r="AT154" s="21" t="str">
        <f>IFERROR(VLOOKUP(A154,'19.08.18 .1 Coronet GS'!C:K,9,FALSE)," ")</f>
        <v xml:space="preserve"> </v>
      </c>
      <c r="AU154" s="21" t="str">
        <f>IFERROR(VLOOKUP(A154,'19.08.18 .2 Coronet GS'!C:K,9,FALSE)," ")</f>
        <v xml:space="preserve"> </v>
      </c>
      <c r="AV154" s="21">
        <f>IFERROR(VLOOKUP(A154,'15.09.18.1 Mt Hutt GS '!A:B,2,FALSE)," ")</f>
        <v>357.39</v>
      </c>
      <c r="AW154" s="21">
        <f>IFERROR(VLOOKUP(A154,'180922.1 WH GS'!C:K,9,FALSE)," ")</f>
        <v>407.02</v>
      </c>
      <c r="AX154" s="21">
        <f>IFERROR(VLOOKUP(A154,'180922.2 WH GS 2'!C:K,9,FALSE)," ")</f>
        <v>298.45999999999998</v>
      </c>
      <c r="AY154" s="21">
        <f>IFERROR(VLOOKUP(A154,'180928.1 CA GS'!A:L,12,FALSE)," " )</f>
        <v>314.02</v>
      </c>
      <c r="AZ154" s="21">
        <f>IFERROR(VLOOKUP(A154,'180928.2 CA GS'!C:I,7,FALSE)," ")</f>
        <v>299.24</v>
      </c>
      <c r="BA154" s="21">
        <f>IFERROR(VLOOKUP(A154,'180928.3 CA GS'!C:I,7,FALSE)," ")</f>
        <v>309.94</v>
      </c>
      <c r="BC154" s="25">
        <v>990</v>
      </c>
      <c r="BD154" s="25">
        <v>990</v>
      </c>
      <c r="BE154">
        <f>IFERROR((SMALL(AP154:BA154,1)+SMALL(AP154:BA154,2))/2," ")</f>
        <v>298.85000000000002</v>
      </c>
      <c r="BF154">
        <f>IFERROR(SMALL(AP154:BA154,1)+(SMALL(AP154:BA154,1)*0.2)," ")</f>
        <v>358.15199999999999</v>
      </c>
      <c r="BH154" s="25">
        <f>MIN(BD154,BE154,BF154)</f>
        <v>298.85000000000002</v>
      </c>
      <c r="BK154" s="21">
        <f>IFERROR(VLOOKUP(A154,'14.09.18 Mt Hutt SG'!A:C,2,FALSE)," ")</f>
        <v>325.52</v>
      </c>
      <c r="BL154" s="21">
        <f>IFERROR(VLOOKUP(A154,'14.09.18.2 Mt Hutt SG'!A:B,2,FALSE)," ")</f>
        <v>367.1</v>
      </c>
      <c r="BN154" s="25">
        <v>990</v>
      </c>
      <c r="BO154" s="25">
        <v>990</v>
      </c>
      <c r="BP154">
        <f>IFERROR((SMALL(BK154:BL154,1)+SMALL(BK154:BL154,2))/2," ")</f>
        <v>346.31</v>
      </c>
      <c r="BQ154">
        <f>IFERROR(SMALL(BK154:BL154,1)+(SMALL(BK154:BL154,1)*0.2)," ")</f>
        <v>390.62399999999997</v>
      </c>
      <c r="BS154" s="25">
        <f>MIN(BO154,BP154,BQ154)</f>
        <v>346.31</v>
      </c>
    </row>
    <row r="155" spans="1:71" x14ac:dyDescent="0.25">
      <c r="A155">
        <v>201306382</v>
      </c>
      <c r="B155" t="s">
        <v>556</v>
      </c>
      <c r="C155" t="s">
        <v>557</v>
      </c>
      <c r="D155" t="s">
        <v>58</v>
      </c>
      <c r="E155" t="s">
        <v>52</v>
      </c>
      <c r="F155">
        <v>1999</v>
      </c>
      <c r="G155" t="str">
        <f>VLOOKUP(F155,'18 Age Cats'!A:B,2,FALSE)</f>
        <v>U21</v>
      </c>
      <c r="H155" t="s">
        <v>502</v>
      </c>
      <c r="J155" s="36">
        <f>AM155</f>
        <v>990</v>
      </c>
      <c r="L155" t="str">
        <f>IF(J155=AI155,"*"," ")</f>
        <v>*</v>
      </c>
      <c r="M155" s="36">
        <f>BH155</f>
        <v>990</v>
      </c>
      <c r="O155" t="str">
        <f>IF(M155=BD155,"*"," ")</f>
        <v>*</v>
      </c>
      <c r="P155" s="36">
        <f>BS155</f>
        <v>990</v>
      </c>
      <c r="R155" t="str">
        <f>IF(P155=BO155,"*"," ")</f>
        <v>*</v>
      </c>
      <c r="T155" s="21" t="str">
        <f>IFERROR(VLOOKUP(A155,'15.07.18.1 Mt Hutt SL'!C:I,7,FALSE)," ")</f>
        <v xml:space="preserve"> </v>
      </c>
      <c r="U155" s="21" t="str">
        <f>IFERROR(VLOOKUP(A155,'15.07.18.2 Mt Hutt SL'!C:I,7,FALSE)," ")</f>
        <v xml:space="preserve"> </v>
      </c>
      <c r="V155" s="21" t="str">
        <f>IFERROR(VLOOKUP(A155,'12.08.18.1 Whaka SL'!A:G,7,FALSE)," ")</f>
        <v xml:space="preserve"> </v>
      </c>
      <c r="W155" s="21" t="str">
        <f>IFERROR(VLOOKUP(A155,'12.08.18.2 Whaka SL'!A:G,7,FALSE)," ")</f>
        <v xml:space="preserve"> </v>
      </c>
      <c r="X155" s="24" t="str">
        <f>IFERROR(VLOOKUP(A155,'20.08.18.1 Coronet SL'!C:K,9,FALSE)," ")</f>
        <v xml:space="preserve"> </v>
      </c>
      <c r="Y155" s="21" t="str">
        <f>IFERROR(VLOOKUP(A155,'20.08.18.2 Coronet SL'!C:K,9,FALSE)," ")</f>
        <v xml:space="preserve"> </v>
      </c>
      <c r="Z155" s="21" t="str">
        <f>IFERROR(VLOOKUP(A155,'16.09.18.1 Mt Hutt SL'!A:B,2,FALSE)," ")</f>
        <v xml:space="preserve"> </v>
      </c>
      <c r="AA155" s="21" t="str">
        <f>IFERROR(VLOOKUP(A155,'16.09.18 .2 Mt Hutt SL'!A:B,2,FALSE)," ")</f>
        <v xml:space="preserve"> </v>
      </c>
      <c r="AB155" s="21" t="str">
        <f>IFERROR(VLOOKUP(A155,'180923.1 WH SL'!C:K,9,FALSE)," ")</f>
        <v xml:space="preserve"> </v>
      </c>
      <c r="AC155" s="21" t="str">
        <f>IFERROR(VLOOKUP(A155,'180927.1 CA SL '!A:L,12,FALSE)," ")</f>
        <v xml:space="preserve"> </v>
      </c>
      <c r="AD155" s="21" t="str">
        <f>IFERROR(VLOOKUP(A155,'180927.2 CA SL'!A:L,12,FALSE)," ")</f>
        <v xml:space="preserve"> </v>
      </c>
      <c r="AE155" s="21" t="str">
        <f>IFERROR(VLOOKUP(A155,'21.10.18.2   Snowplanet SL'!C:J,8,FALSE)," ")</f>
        <v xml:space="preserve"> </v>
      </c>
      <c r="AF155" t="str">
        <f>IFERROR(VLOOKUP(A155,'21.10.18.4 Snowplanet SL'!C:J,8,FALSE)," ")</f>
        <v xml:space="preserve"> </v>
      </c>
      <c r="AH155" s="25">
        <v>990</v>
      </c>
      <c r="AI155" s="25">
        <v>990</v>
      </c>
      <c r="AJ155" t="str">
        <f>IFERROR((SMALL(T155:AF155,1)+SMALL(T155:AF155,2))/2," ")</f>
        <v xml:space="preserve"> </v>
      </c>
      <c r="AK155" t="str">
        <f>IFERROR(SMALL(T155:AF155,1)+(SMALL(T155:AF155,1)*0.2)," ")</f>
        <v xml:space="preserve"> </v>
      </c>
      <c r="AM155" s="25">
        <f>MIN(AI155,AJ155,AK155)</f>
        <v>990</v>
      </c>
      <c r="AP155" s="21" t="str">
        <f>IFERROR(VLOOKUP(A155,'11.08.18.1 Whaka GS'!A:I,9,FALSE)," ")</f>
        <v xml:space="preserve"> </v>
      </c>
      <c r="AQ155" s="21" t="str">
        <f>IFERROR(VLOOKUP(A155,'11.08.18.2 Whaka GS'!A:G,7,FALSE)," ")</f>
        <v xml:space="preserve"> </v>
      </c>
      <c r="AR155" s="21" t="str">
        <f>IFERROR(VLOOKUP(A155,'18.08.18 .1 Coronet GS'!C:K,9,FALSE)," ")</f>
        <v xml:space="preserve"> </v>
      </c>
      <c r="AS155" s="21" t="str">
        <f>IFERROR(VLOOKUP(A155,'18.08.18 .2 Coronet GS'!C:K,9,FALSE)," ")</f>
        <v xml:space="preserve"> </v>
      </c>
      <c r="AT155" s="21" t="str">
        <f>IFERROR(VLOOKUP(A155,'19.08.18 .1 Coronet GS'!C:K,9,FALSE)," ")</f>
        <v xml:space="preserve"> </v>
      </c>
      <c r="AU155" s="21" t="str">
        <f>IFERROR(VLOOKUP(A155,'19.08.18 .2 Coronet GS'!C:K,9,FALSE)," ")</f>
        <v xml:space="preserve"> </v>
      </c>
      <c r="AV155" s="21" t="str">
        <f>IFERROR(VLOOKUP(A155,'15.09.18.1 Mt Hutt GS '!A:B,2,FALSE)," ")</f>
        <v xml:space="preserve"> </v>
      </c>
      <c r="AW155" s="21" t="str">
        <f>IFERROR(VLOOKUP(A155,'180922.1 WH GS'!C:K,9,FALSE)," ")</f>
        <v xml:space="preserve"> </v>
      </c>
      <c r="AX155" s="21" t="str">
        <f>IFERROR(VLOOKUP(A155,'180922.2 WH GS 2'!C:K,9,FALSE)," ")</f>
        <v xml:space="preserve"> </v>
      </c>
      <c r="AY155" s="21" t="str">
        <f>IFERROR(VLOOKUP(A155,'180928.1 CA GS'!A:L,12,FALSE)," " )</f>
        <v xml:space="preserve"> </v>
      </c>
      <c r="AZ155" s="21" t="str">
        <f>IFERROR(VLOOKUP(A155,'180928.2 CA GS'!C:I,7,FALSE)," ")</f>
        <v xml:space="preserve"> </v>
      </c>
      <c r="BA155" s="21" t="str">
        <f>IFERROR(VLOOKUP(A155,'180928.3 CA GS'!C:I,7,FALSE)," ")</f>
        <v xml:space="preserve"> </v>
      </c>
      <c r="BC155" s="25">
        <v>990</v>
      </c>
      <c r="BD155" s="25">
        <v>990</v>
      </c>
      <c r="BE155" t="str">
        <f>IFERROR((SMALL(AP155:BA155,1)+SMALL(AP155:BA155,2))/2," ")</f>
        <v xml:space="preserve"> </v>
      </c>
      <c r="BF155" t="str">
        <f>IFERROR(SMALL(AP155:BA155,1)+(SMALL(AP155:BA155,1)*0.2)," ")</f>
        <v xml:space="preserve"> </v>
      </c>
      <c r="BH155" s="25">
        <f>MIN(BD155,BE155,BF155)</f>
        <v>990</v>
      </c>
      <c r="BK155" s="21" t="str">
        <f>IFERROR(VLOOKUP(A155,'14.09.18 Mt Hutt SG'!A:C,2,FALSE)," ")</f>
        <v xml:space="preserve"> </v>
      </c>
      <c r="BL155" s="21" t="str">
        <f>IFERROR(VLOOKUP(A155,'14.09.18.2 Mt Hutt SG'!A:B,2,FALSE)," ")</f>
        <v xml:space="preserve"> </v>
      </c>
      <c r="BN155" s="25">
        <v>990</v>
      </c>
      <c r="BO155" s="25">
        <v>990</v>
      </c>
      <c r="BP155" t="str">
        <f>IFERROR((SMALL(BK155:BL155,1)+SMALL(BK155:BL155,2))/2," ")</f>
        <v xml:space="preserve"> </v>
      </c>
      <c r="BQ155" t="str">
        <f>IFERROR(SMALL(BK155:BL155,1)+(SMALL(BK155:BL155,1)*0.2)," ")</f>
        <v xml:space="preserve"> </v>
      </c>
      <c r="BS155" s="25">
        <f>MIN(BO155,BP155,BQ155)</f>
        <v>990</v>
      </c>
    </row>
    <row r="156" spans="1:71" x14ac:dyDescent="0.25">
      <c r="A156">
        <v>2016093856</v>
      </c>
      <c r="B156" t="s">
        <v>129</v>
      </c>
      <c r="C156" t="s">
        <v>697</v>
      </c>
      <c r="E156" t="s">
        <v>52</v>
      </c>
      <c r="F156">
        <v>2003</v>
      </c>
      <c r="G156" t="str">
        <f>VLOOKUP(F156,'18 Age Cats'!A:B,2,FALSE)</f>
        <v>U16</v>
      </c>
      <c r="H156" t="s">
        <v>539</v>
      </c>
      <c r="I156" t="s">
        <v>614</v>
      </c>
      <c r="J156" s="36">
        <f>AM156</f>
        <v>282.82</v>
      </c>
      <c r="K156">
        <v>59</v>
      </c>
      <c r="L156" t="str">
        <f>IF(J156=AI156,"*"," ")</f>
        <v xml:space="preserve"> </v>
      </c>
      <c r="M156" s="36">
        <f>BH156</f>
        <v>990</v>
      </c>
      <c r="O156" t="str">
        <f>IF(M156=BD156,"*"," ")</f>
        <v>*</v>
      </c>
      <c r="P156" s="36">
        <f>BS156</f>
        <v>990</v>
      </c>
      <c r="R156" t="str">
        <f>IF(P156=BO156,"*"," ")</f>
        <v>*</v>
      </c>
      <c r="T156" s="21" t="str">
        <f>IFERROR(VLOOKUP(A156,'15.07.18.1 Mt Hutt SL'!C:I,7,FALSE)," ")</f>
        <v xml:space="preserve"> </v>
      </c>
      <c r="U156" s="21" t="str">
        <f>IFERROR(VLOOKUP(A156,'15.07.18.2 Mt Hutt SL'!C:I,7,FALSE)," ")</f>
        <v xml:space="preserve"> </v>
      </c>
      <c r="V156" s="21" t="str">
        <f>IFERROR(VLOOKUP(A156,'12.08.18.1 Whaka SL'!A:G,7,FALSE)," ")</f>
        <v xml:space="preserve"> </v>
      </c>
      <c r="W156" s="21" t="str">
        <f>IFERROR(VLOOKUP(A156,'12.08.18.2 Whaka SL'!A:G,7,FALSE)," ")</f>
        <v xml:space="preserve"> </v>
      </c>
      <c r="X156" s="24" t="str">
        <f>IFERROR(VLOOKUP(A156,'20.08.18.1 Coronet SL'!C:K,9,FALSE)," ")</f>
        <v xml:space="preserve"> </v>
      </c>
      <c r="Y156" s="21" t="str">
        <f>IFERROR(VLOOKUP(A156,'20.08.18.2 Coronet SL'!C:K,9,FALSE)," ")</f>
        <v xml:space="preserve"> </v>
      </c>
      <c r="Z156" s="21">
        <f>IFERROR(VLOOKUP(A156,'16.09.18.1 Mt Hutt SL'!A:B,2,FALSE)," ")</f>
        <v>288.08999999999997</v>
      </c>
      <c r="AA156" s="21">
        <f>IFERROR(VLOOKUP(A156,'16.09.18 .2 Mt Hutt SL'!A:B,2,FALSE)," ")</f>
        <v>277.55</v>
      </c>
      <c r="AB156" s="21" t="str">
        <f>IFERROR(VLOOKUP(A156,'180923.1 WH SL'!C:K,9,FALSE)," ")</f>
        <v xml:space="preserve"> </v>
      </c>
      <c r="AC156" s="21" t="str">
        <f>IFERROR(VLOOKUP(A156,'180927.1 CA SL '!A:L,12,FALSE)," ")</f>
        <v xml:space="preserve"> </v>
      </c>
      <c r="AD156" s="21" t="str">
        <f>IFERROR(VLOOKUP(A156,'180927.2 CA SL'!A:L,12,FALSE)," ")</f>
        <v xml:space="preserve"> </v>
      </c>
      <c r="AE156" s="21" t="str">
        <f>IFERROR(VLOOKUP(A156,'21.10.18.2   Snowplanet SL'!C:J,8,FALSE)," ")</f>
        <v xml:space="preserve"> </v>
      </c>
      <c r="AF156" t="str">
        <f>IFERROR(VLOOKUP(A156,'21.10.18.4 Snowplanet SL'!C:J,8,FALSE)," ")</f>
        <v xml:space="preserve"> </v>
      </c>
      <c r="AH156" s="25">
        <f>IFERROR(VLOOKUP(A156,'18.0 Base List'!A:G,5,FALSE),"990.00")</f>
        <v>990</v>
      </c>
      <c r="AI156" s="25">
        <v>990</v>
      </c>
      <c r="AJ156">
        <f>IFERROR((SMALL(T156:AF156,1)+SMALL(T156:AF156,2))/2," ")</f>
        <v>282.82</v>
      </c>
      <c r="AK156">
        <f>IFERROR(SMALL(T156:AF156,1)+(SMALL(T156:AF156,1)*0.2)," ")</f>
        <v>333.06</v>
      </c>
      <c r="AM156" s="25">
        <f>MIN(AI156,AJ156,AK156)</f>
        <v>282.82</v>
      </c>
      <c r="AP156" s="21" t="str">
        <f>IFERROR(VLOOKUP(A156,'11.08.18.1 Whaka GS'!A:I,9,FALSE)," ")</f>
        <v xml:space="preserve"> </v>
      </c>
      <c r="AQ156" s="21" t="str">
        <f>IFERROR(VLOOKUP(A156,'11.08.18.2 Whaka GS'!A:G,7,FALSE)," ")</f>
        <v xml:space="preserve"> </v>
      </c>
      <c r="AR156" s="21" t="str">
        <f>IFERROR(VLOOKUP(A156,'18.08.18 .1 Coronet GS'!C:K,9,FALSE)," ")</f>
        <v xml:space="preserve"> </v>
      </c>
      <c r="AS156" s="21" t="str">
        <f>IFERROR(VLOOKUP(A156,'18.08.18 .2 Coronet GS'!C:K,9,FALSE)," ")</f>
        <v xml:space="preserve"> </v>
      </c>
      <c r="AT156" s="21" t="str">
        <f>IFERROR(VLOOKUP(A156,'19.08.18 .1 Coronet GS'!C:K,9,FALSE)," ")</f>
        <v xml:space="preserve"> </v>
      </c>
      <c r="AU156" s="21" t="str">
        <f>IFERROR(VLOOKUP(A156,'19.08.18 .2 Coronet GS'!C:K,9,FALSE)," ")</f>
        <v xml:space="preserve"> </v>
      </c>
      <c r="AV156" s="21" t="str">
        <f>IFERROR(VLOOKUP(A156,'15.09.18.1 Mt Hutt GS '!A:B,2,FALSE)," ")</f>
        <v xml:space="preserve"> </v>
      </c>
      <c r="AW156" s="21" t="str">
        <f>IFERROR(VLOOKUP(A156,'180922.1 WH GS'!C:K,9,FALSE)," ")</f>
        <v xml:space="preserve"> </v>
      </c>
      <c r="AX156" s="21" t="str">
        <f>IFERROR(VLOOKUP(A156,'180922.2 WH GS 2'!C:K,9,FALSE)," ")</f>
        <v xml:space="preserve"> </v>
      </c>
      <c r="AY156" s="21" t="str">
        <f>IFERROR(VLOOKUP(A156,'180928.1 CA GS'!A:L,12,FALSE)," " )</f>
        <v xml:space="preserve"> </v>
      </c>
      <c r="AZ156" s="21" t="str">
        <f>IFERROR(VLOOKUP(A156,'180928.2 CA GS'!C:I,7,FALSE)," ")</f>
        <v xml:space="preserve"> </v>
      </c>
      <c r="BA156" s="21" t="str">
        <f>IFERROR(VLOOKUP(A156,'180928.3 CA GS'!C:I,7,FALSE)," ")</f>
        <v xml:space="preserve"> </v>
      </c>
      <c r="BC156" s="25">
        <v>990</v>
      </c>
      <c r="BD156" s="25">
        <v>990</v>
      </c>
      <c r="BE156" t="str">
        <f>IFERROR((SMALL(AP156:BA156,1)+SMALL(AP156:BA156,2))/2," ")</f>
        <v xml:space="preserve"> </v>
      </c>
      <c r="BF156" t="str">
        <f>IFERROR(SMALL(AP156:BA156,1)+(SMALL(AP156:BA156,1)*0.2)," ")</f>
        <v xml:space="preserve"> </v>
      </c>
      <c r="BH156" s="25">
        <f>MIN(BD156,BE156,BF156)</f>
        <v>990</v>
      </c>
      <c r="BK156" s="21" t="str">
        <f>IFERROR(VLOOKUP(A156,'14.09.18 Mt Hutt SG'!A:C,2,FALSE)," ")</f>
        <v xml:space="preserve"> </v>
      </c>
      <c r="BL156" s="21" t="str">
        <f>IFERROR(VLOOKUP(A156,'14.09.18.2 Mt Hutt SG'!A:B,2,FALSE)," ")</f>
        <v xml:space="preserve"> </v>
      </c>
      <c r="BN156" s="25">
        <v>990</v>
      </c>
      <c r="BO156" s="25">
        <v>990</v>
      </c>
      <c r="BP156" t="str">
        <f>IFERROR((SMALL(BK156:BL156,1)+SMALL(BK156:BL156,2))/2," ")</f>
        <v xml:space="preserve"> </v>
      </c>
      <c r="BQ156" t="str">
        <f>IFERROR(SMALL(BK156:BL156,1)+(SMALL(BK156:BL156,1)*0.2)," ")</f>
        <v xml:space="preserve"> </v>
      </c>
      <c r="BS156" s="25">
        <f>MIN(BO156,BP156,BQ156)</f>
        <v>990</v>
      </c>
    </row>
    <row r="157" spans="1:71" x14ac:dyDescent="0.25">
      <c r="A157">
        <v>2016093857</v>
      </c>
      <c r="B157" t="s">
        <v>200</v>
      </c>
      <c r="C157" t="s">
        <v>697</v>
      </c>
      <c r="E157" t="s">
        <v>57</v>
      </c>
      <c r="F157">
        <v>2005</v>
      </c>
      <c r="G157" t="str">
        <f>VLOOKUP(F157,'18 Age Cats'!A:B,2,FALSE)</f>
        <v>U14</v>
      </c>
      <c r="H157" t="s">
        <v>539</v>
      </c>
      <c r="I157" t="s">
        <v>614</v>
      </c>
      <c r="J157" s="36">
        <f>AM157</f>
        <v>363.70799999999997</v>
      </c>
      <c r="K157">
        <v>64</v>
      </c>
      <c r="L157" t="str">
        <f>IF(J157=AI157,"*"," ")</f>
        <v xml:space="preserve"> </v>
      </c>
      <c r="M157" s="36">
        <f>BH157</f>
        <v>311.22000000000003</v>
      </c>
      <c r="N157">
        <v>60</v>
      </c>
      <c r="O157" t="str">
        <f>IF(M157=BD157,"*"," ")</f>
        <v xml:space="preserve"> </v>
      </c>
      <c r="P157" s="36">
        <f>BS157</f>
        <v>990</v>
      </c>
      <c r="R157" t="str">
        <f>IF(P157=BO157,"*"," ")</f>
        <v>*</v>
      </c>
      <c r="T157" s="21" t="str">
        <f>IFERROR(VLOOKUP(A157,'15.07.18.1 Mt Hutt SL'!C:I,7,FALSE)," ")</f>
        <v xml:space="preserve"> </v>
      </c>
      <c r="U157" s="21" t="str">
        <f>IFERROR(VLOOKUP(A157,'15.07.18.2 Mt Hutt SL'!C:I,7,FALSE)," ")</f>
        <v xml:space="preserve"> </v>
      </c>
      <c r="V157" s="21" t="str">
        <f>IFERROR(VLOOKUP(A157,'12.08.18.1 Whaka SL'!A:G,7,FALSE)," ")</f>
        <v xml:space="preserve"> </v>
      </c>
      <c r="W157" s="21" t="str">
        <f>IFERROR(VLOOKUP(A157,'12.08.18.2 Whaka SL'!A:G,7,FALSE)," ")</f>
        <v xml:space="preserve"> </v>
      </c>
      <c r="X157" s="24" t="str">
        <f>IFERROR(VLOOKUP(A157,'20.08.18.1 Coronet SL'!C:K,9,FALSE)," ")</f>
        <v xml:space="preserve"> </v>
      </c>
      <c r="Y157" s="21" t="str">
        <f>IFERROR(VLOOKUP(A157,'20.08.18.2 Coronet SL'!C:K,9,FALSE)," ")</f>
        <v xml:space="preserve"> </v>
      </c>
      <c r="Z157" s="21" t="str">
        <f>IFERROR(VLOOKUP(A157,'16.09.18.1 Mt Hutt SL'!A:B,2,FALSE)," ")</f>
        <v xml:space="preserve"> </v>
      </c>
      <c r="AA157" s="21">
        <f>IFERROR(VLOOKUP(A157,'16.09.18 .2 Mt Hutt SL'!A:B,2,FALSE)," ")</f>
        <v>303.08999999999997</v>
      </c>
      <c r="AB157" s="21" t="str">
        <f>IFERROR(VLOOKUP(A157,'180923.1 WH SL'!C:K,9,FALSE)," ")</f>
        <v xml:space="preserve"> </v>
      </c>
      <c r="AC157" s="21" t="str">
        <f>IFERROR(VLOOKUP(A157,'180927.1 CA SL '!A:L,12,FALSE)," ")</f>
        <v xml:space="preserve"> </v>
      </c>
      <c r="AD157" s="21" t="str">
        <f>IFERROR(VLOOKUP(A157,'180927.2 CA SL'!A:L,12,FALSE)," ")</f>
        <v xml:space="preserve"> </v>
      </c>
      <c r="AE157" s="21" t="str">
        <f>IFERROR(VLOOKUP(A157,'21.10.18.2   Snowplanet SL'!C:J,8,FALSE)," ")</f>
        <v xml:space="preserve"> </v>
      </c>
      <c r="AF157" t="str">
        <f>IFERROR(VLOOKUP(A157,'21.10.18.4 Snowplanet SL'!C:J,8,FALSE)," ")</f>
        <v xml:space="preserve"> </v>
      </c>
      <c r="AH157" s="25">
        <f>IFERROR(VLOOKUP(A157,'18.0 Base List'!A:G,5,FALSE),"990.00")</f>
        <v>990</v>
      </c>
      <c r="AI157" s="25">
        <v>990</v>
      </c>
      <c r="AJ157" t="str">
        <f>IFERROR((SMALL(T157:AF157,1)+SMALL(T157:AF157,2))/2," ")</f>
        <v xml:space="preserve"> </v>
      </c>
      <c r="AK157">
        <f>IFERROR(SMALL(T157:AF157,1)+(SMALL(T157:AF157,1)*0.2)," ")</f>
        <v>363.70799999999997</v>
      </c>
      <c r="AM157" s="25">
        <f>MIN(AI157,AJ157,AK157)</f>
        <v>363.70799999999997</v>
      </c>
      <c r="AP157" s="21" t="str">
        <f>IFERROR(VLOOKUP(A157,'11.08.18.1 Whaka GS'!A:I,9,FALSE)," ")</f>
        <v xml:space="preserve"> </v>
      </c>
      <c r="AQ157" s="21" t="str">
        <f>IFERROR(VLOOKUP(A157,'11.08.18.2 Whaka GS'!A:G,7,FALSE)," ")</f>
        <v xml:space="preserve"> </v>
      </c>
      <c r="AR157" s="21" t="str">
        <f>IFERROR(VLOOKUP(A157,'18.08.18 .1 Coronet GS'!C:K,9,FALSE)," ")</f>
        <v xml:space="preserve"> </v>
      </c>
      <c r="AS157" s="21" t="str">
        <f>IFERROR(VLOOKUP(A157,'18.08.18 .2 Coronet GS'!C:K,9,FALSE)," ")</f>
        <v xml:space="preserve"> </v>
      </c>
      <c r="AT157" s="21" t="str">
        <f>IFERROR(VLOOKUP(A157,'19.08.18 .1 Coronet GS'!C:K,9,FALSE)," ")</f>
        <v xml:space="preserve"> </v>
      </c>
      <c r="AU157" s="21" t="str">
        <f>IFERROR(VLOOKUP(A157,'19.08.18 .2 Coronet GS'!C:K,9,FALSE)," ")</f>
        <v xml:space="preserve"> </v>
      </c>
      <c r="AV157" s="21">
        <f>IFERROR(VLOOKUP(A157,'15.09.18.1 Mt Hutt GS '!A:B,2,FALSE)," ")</f>
        <v>259.35000000000002</v>
      </c>
      <c r="AW157" s="21" t="str">
        <f>IFERROR(VLOOKUP(A157,'180922.1 WH GS'!C:K,9,FALSE)," ")</f>
        <v xml:space="preserve"> </v>
      </c>
      <c r="AX157" s="21" t="str">
        <f>IFERROR(VLOOKUP(A157,'180922.2 WH GS 2'!C:K,9,FALSE)," ")</f>
        <v xml:space="preserve"> </v>
      </c>
      <c r="AY157" s="21" t="str">
        <f>IFERROR(VLOOKUP(A157,'180928.1 CA GS'!A:L,12,FALSE)," " )</f>
        <v xml:space="preserve"> </v>
      </c>
      <c r="AZ157" s="21" t="str">
        <f>IFERROR(VLOOKUP(A157,'180928.2 CA GS'!C:I,7,FALSE)," ")</f>
        <v xml:space="preserve"> </v>
      </c>
      <c r="BA157" s="21" t="str">
        <f>IFERROR(VLOOKUP(A157,'180928.3 CA GS'!C:I,7,FALSE)," ")</f>
        <v xml:space="preserve"> </v>
      </c>
      <c r="BC157" s="25">
        <v>990</v>
      </c>
      <c r="BD157" s="25">
        <v>990</v>
      </c>
      <c r="BE157" t="str">
        <f>IFERROR((SMALL(AP157:BA157,1)+SMALL(AP157:BA157,2))/2," ")</f>
        <v xml:space="preserve"> </v>
      </c>
      <c r="BF157">
        <f>IFERROR(SMALL(AP157:BA157,1)+(SMALL(AP157:BA157,1)*0.2)," ")</f>
        <v>311.22000000000003</v>
      </c>
      <c r="BH157" s="25">
        <f>MIN(BD157,BE157,BF157)</f>
        <v>311.22000000000003</v>
      </c>
      <c r="BK157" s="21" t="str">
        <f>IFERROR(VLOOKUP(A157,'14.09.18 Mt Hutt SG'!A:C,2,FALSE)," ")</f>
        <v xml:space="preserve"> </v>
      </c>
      <c r="BL157" s="21" t="str">
        <f>IFERROR(VLOOKUP(A157,'14.09.18.2 Mt Hutt SG'!A:B,2,FALSE)," ")</f>
        <v xml:space="preserve"> </v>
      </c>
      <c r="BN157" s="25">
        <v>990</v>
      </c>
      <c r="BO157" s="25">
        <v>990</v>
      </c>
      <c r="BP157" t="str">
        <f>IFERROR((SMALL(BK157:BL157,1)+SMALL(BK157:BL157,2))/2," ")</f>
        <v xml:space="preserve"> </v>
      </c>
      <c r="BQ157" t="str">
        <f>IFERROR(SMALL(BK157:BL157,1)+(SMALL(BK157:BL157,1)*0.2)," ")</f>
        <v xml:space="preserve"> </v>
      </c>
      <c r="BS157" s="25">
        <f>MIN(BO157,BP157,BQ157)</f>
        <v>990</v>
      </c>
    </row>
    <row r="158" spans="1:71" x14ac:dyDescent="0.25">
      <c r="A158">
        <v>2014092528</v>
      </c>
      <c r="B158" t="s">
        <v>580</v>
      </c>
      <c r="C158" t="s">
        <v>699</v>
      </c>
      <c r="E158" t="s">
        <v>57</v>
      </c>
      <c r="F158">
        <v>2006</v>
      </c>
      <c r="G158" t="str">
        <f>VLOOKUP(F158,'18 Age Cats'!A:B,2,FALSE)</f>
        <v>U14</v>
      </c>
      <c r="H158" t="s">
        <v>513</v>
      </c>
      <c r="I158" t="s">
        <v>513</v>
      </c>
      <c r="J158" s="36">
        <f>AM158</f>
        <v>339.82</v>
      </c>
      <c r="K158">
        <v>61</v>
      </c>
      <c r="L158" t="str">
        <f>IF(J158=AI158,"*"," ")</f>
        <v xml:space="preserve"> </v>
      </c>
      <c r="M158" s="36">
        <f>BH158</f>
        <v>206.17000000000002</v>
      </c>
      <c r="N158">
        <v>40</v>
      </c>
      <c r="O158" t="str">
        <f>IF(M158=BD158,"*"," ")</f>
        <v xml:space="preserve"> </v>
      </c>
      <c r="P158" s="36">
        <f>BS158</f>
        <v>990</v>
      </c>
      <c r="R158" t="str">
        <f>IF(P158=BO158,"*"," ")</f>
        <v>*</v>
      </c>
      <c r="T158" s="21" t="str">
        <f>IFERROR(VLOOKUP(A158,'15.07.18.1 Mt Hutt SL'!C:I,7,FALSE)," ")</f>
        <v xml:space="preserve"> </v>
      </c>
      <c r="U158" s="21" t="str">
        <f>IFERROR(VLOOKUP(A158,'15.07.18.2 Mt Hutt SL'!C:I,7,FALSE)," ")</f>
        <v xml:space="preserve"> </v>
      </c>
      <c r="V158" s="21">
        <f>IFERROR(VLOOKUP(A158,'12.08.18.1 Whaka SL'!A:G,7,FALSE)," ")</f>
        <v>386.08</v>
      </c>
      <c r="W158" s="21">
        <f>IFERROR(VLOOKUP(A158,'12.08.18.2 Whaka SL'!A:G,7,FALSE)," ")</f>
        <v>293.56</v>
      </c>
      <c r="X158" s="24" t="str">
        <f>IFERROR(VLOOKUP(A158,'20.08.18.1 Coronet SL'!C:K,9,FALSE)," ")</f>
        <v xml:space="preserve"> </v>
      </c>
      <c r="Y158" s="21" t="str">
        <f>IFERROR(VLOOKUP(A158,'20.08.18.2 Coronet SL'!C:K,9,FALSE)," ")</f>
        <v xml:space="preserve"> </v>
      </c>
      <c r="Z158" s="21" t="str">
        <f>IFERROR(VLOOKUP(A158,'16.09.18.1 Mt Hutt SL'!A:B,2,FALSE)," ")</f>
        <v xml:space="preserve"> </v>
      </c>
      <c r="AA158" s="21" t="str">
        <f>IFERROR(VLOOKUP(A158,'16.09.18 .2 Mt Hutt SL'!A:B,2,FALSE)," ")</f>
        <v xml:space="preserve"> </v>
      </c>
      <c r="AB158" s="21" t="str">
        <f>IFERROR(VLOOKUP(A158,'180923.1 WH SL'!C:K,9,FALSE)," ")</f>
        <v xml:space="preserve"> </v>
      </c>
      <c r="AC158" s="21" t="str">
        <f>IFERROR(VLOOKUP(A158,'180927.1 CA SL '!A:L,12,FALSE)," ")</f>
        <v xml:space="preserve"> </v>
      </c>
      <c r="AD158" s="21" t="str">
        <f>IFERROR(VLOOKUP(A158,'180927.2 CA SL'!A:L,12,FALSE)," ")</f>
        <v xml:space="preserve"> </v>
      </c>
      <c r="AE158" s="21" t="str">
        <f>IFERROR(VLOOKUP(A158,'21.10.18.2   Snowplanet SL'!C:J,8,FALSE)," ")</f>
        <v xml:space="preserve"> </v>
      </c>
      <c r="AF158" t="str">
        <f>IFERROR(VLOOKUP(A158,'21.10.18.4 Snowplanet SL'!C:J,8,FALSE)," ")</f>
        <v xml:space="preserve"> </v>
      </c>
      <c r="AH158" s="25">
        <v>990</v>
      </c>
      <c r="AI158" s="25">
        <v>990</v>
      </c>
      <c r="AJ158">
        <f>IFERROR((SMALL(T158:AF158,1)+SMALL(T158:AF158,2))/2," ")</f>
        <v>339.82</v>
      </c>
      <c r="AK158">
        <f>IFERROR(SMALL(T158:AF158,1)+(SMALL(T158:AF158,1)*0.2)," ")</f>
        <v>352.27199999999999</v>
      </c>
      <c r="AM158" s="25">
        <f>MIN(AI158,AJ158,AK158)</f>
        <v>339.82</v>
      </c>
      <c r="AP158" s="21">
        <f>IFERROR(VLOOKUP(A158,'11.08.18.1 Whaka GS'!A:I,9,FALSE)," ")</f>
        <v>216.78</v>
      </c>
      <c r="AQ158" s="21">
        <f>IFERROR(VLOOKUP(A158,'11.08.18.2 Whaka GS'!A:G,7,FALSE)," ")</f>
        <v>195.56</v>
      </c>
      <c r="AR158" s="21" t="str">
        <f>IFERROR(VLOOKUP(A158,'18.08.18 .1 Coronet GS'!C:K,9,FALSE)," ")</f>
        <v xml:space="preserve"> </v>
      </c>
      <c r="AS158" s="21" t="str">
        <f>IFERROR(VLOOKUP(A158,'18.08.18 .2 Coronet GS'!C:K,9,FALSE)," ")</f>
        <v xml:space="preserve"> </v>
      </c>
      <c r="AT158" s="21" t="str">
        <f>IFERROR(VLOOKUP(A158,'19.08.18 .1 Coronet GS'!C:K,9,FALSE)," ")</f>
        <v xml:space="preserve"> </v>
      </c>
      <c r="AU158" s="21" t="str">
        <f>IFERROR(VLOOKUP(A158,'19.08.18 .2 Coronet GS'!C:K,9,FALSE)," ")</f>
        <v xml:space="preserve"> </v>
      </c>
      <c r="AV158" s="21" t="str">
        <f>IFERROR(VLOOKUP(A158,'15.09.18.1 Mt Hutt GS '!A:B,2,FALSE)," ")</f>
        <v xml:space="preserve"> </v>
      </c>
      <c r="AW158" s="21" t="str">
        <f>IFERROR(VLOOKUP(A158,'180922.1 WH GS'!C:K,9,FALSE)," ")</f>
        <v xml:space="preserve"> </v>
      </c>
      <c r="AX158" s="21" t="str">
        <f>IFERROR(VLOOKUP(A158,'180922.2 WH GS 2'!C:K,9,FALSE)," ")</f>
        <v xml:space="preserve"> </v>
      </c>
      <c r="AY158" s="21" t="str">
        <f>IFERROR(VLOOKUP(A158,'180928.1 CA GS'!A:L,12,FALSE)," " )</f>
        <v xml:space="preserve"> </v>
      </c>
      <c r="AZ158" s="21" t="str">
        <f>IFERROR(VLOOKUP(A158,'180928.2 CA GS'!C:I,7,FALSE)," ")</f>
        <v xml:space="preserve"> </v>
      </c>
      <c r="BA158" s="21" t="str">
        <f>IFERROR(VLOOKUP(A158,'180928.3 CA GS'!C:I,7,FALSE)," ")</f>
        <v xml:space="preserve"> </v>
      </c>
      <c r="BC158" s="25">
        <v>990</v>
      </c>
      <c r="BD158" s="25">
        <v>990</v>
      </c>
      <c r="BE158">
        <f>IFERROR((SMALL(AP158:BA158,1)+SMALL(AP158:BA158,2))/2," ")</f>
        <v>206.17000000000002</v>
      </c>
      <c r="BF158">
        <f>IFERROR(SMALL(AP158:BA158,1)+(SMALL(AP158:BA158,1)*0.2)," ")</f>
        <v>234.672</v>
      </c>
      <c r="BH158" s="25">
        <f>MIN(BD158,BE158,BF158)</f>
        <v>206.17000000000002</v>
      </c>
      <c r="BK158" s="21" t="str">
        <f>IFERROR(VLOOKUP(A158,'14.09.18 Mt Hutt SG'!A:C,2,FALSE)," ")</f>
        <v xml:space="preserve"> </v>
      </c>
      <c r="BL158" s="21" t="str">
        <f>IFERROR(VLOOKUP(A158,'14.09.18.2 Mt Hutt SG'!A:B,2,FALSE)," ")</f>
        <v xml:space="preserve"> </v>
      </c>
      <c r="BN158" s="25">
        <v>990</v>
      </c>
      <c r="BO158" s="25">
        <v>990</v>
      </c>
      <c r="BP158" t="str">
        <f>IFERROR((SMALL(BK158:BL158,1)+SMALL(BK158:BL158,2))/2," ")</f>
        <v xml:space="preserve"> </v>
      </c>
      <c r="BQ158" t="str">
        <f>IFERROR(SMALL(BK158:BL158,1)+(SMALL(BK158:BL158,1)*0.2)," ")</f>
        <v xml:space="preserve"> </v>
      </c>
      <c r="BS158" s="25">
        <f>MIN(BO158,BP158,BQ158)</f>
        <v>990</v>
      </c>
    </row>
    <row r="159" spans="1:71" x14ac:dyDescent="0.25">
      <c r="A159">
        <v>2017071831</v>
      </c>
      <c r="B159" t="s">
        <v>740</v>
      </c>
      <c r="C159" t="s">
        <v>741</v>
      </c>
      <c r="D159" t="s">
        <v>58</v>
      </c>
      <c r="E159" t="s">
        <v>57</v>
      </c>
      <c r="F159">
        <v>2006</v>
      </c>
      <c r="G159" t="str">
        <f>VLOOKUP(F159,'18 Age Cats'!A:B,2,FALSE)</f>
        <v>U14</v>
      </c>
      <c r="H159" t="s">
        <v>615</v>
      </c>
      <c r="I159" t="s">
        <v>616</v>
      </c>
      <c r="J159" s="36">
        <f>AM159</f>
        <v>990</v>
      </c>
      <c r="L159" t="str">
        <f>IF(J159=AI159,"*"," ")</f>
        <v>*</v>
      </c>
      <c r="M159" s="36">
        <f>BH159</f>
        <v>990</v>
      </c>
      <c r="O159" t="str">
        <f>IF(M159=BD159,"*"," ")</f>
        <v>*</v>
      </c>
      <c r="P159" s="36">
        <f>BS159</f>
        <v>990</v>
      </c>
      <c r="R159" t="str">
        <f>IF(P159=BO159,"*"," ")</f>
        <v>*</v>
      </c>
      <c r="V159" s="21" t="str">
        <f>IFERROR(VLOOKUP(A159,'12.08.18.1 Whaka SL'!A:G,7,FALSE)," ")</f>
        <v xml:space="preserve"> </v>
      </c>
      <c r="W159" s="21" t="str">
        <f>IFERROR(VLOOKUP(A159,'12.08.18.2 Whaka SL'!A:G,7,FALSE)," ")</f>
        <v xml:space="preserve"> </v>
      </c>
      <c r="X159" s="24" t="str">
        <f>IFERROR(VLOOKUP(A159,'20.08.18.1 Coronet SL'!C:K,9,FALSE)," ")</f>
        <v xml:space="preserve"> </v>
      </c>
      <c r="Y159" s="21" t="str">
        <f>IFERROR(VLOOKUP(A159,'20.08.18.2 Coronet SL'!C:K,9,FALSE)," ")</f>
        <v xml:space="preserve"> </v>
      </c>
      <c r="Z159" s="21" t="str">
        <f>IFERROR(VLOOKUP(A159,'16.09.18.1 Mt Hutt SL'!A:B,2,FALSE)," ")</f>
        <v xml:space="preserve"> </v>
      </c>
      <c r="AA159" s="21" t="str">
        <f>IFERROR(VLOOKUP(A159,'16.09.18 .2 Mt Hutt SL'!A:B,2,FALSE)," ")</f>
        <v xml:space="preserve"> </v>
      </c>
      <c r="AB159" s="21" t="str">
        <f>IFERROR(VLOOKUP(A159,'180923.1 WH SL'!C:K,9,FALSE)," ")</f>
        <v xml:space="preserve"> </v>
      </c>
      <c r="AC159" s="21" t="str">
        <f>IFERROR(VLOOKUP(A159,'180927.1 CA SL '!A:L,12,FALSE)," ")</f>
        <v xml:space="preserve"> </v>
      </c>
      <c r="AD159" s="21" t="str">
        <f>IFERROR(VLOOKUP(A159,'180927.2 CA SL'!A:L,12,FALSE)," ")</f>
        <v xml:space="preserve"> </v>
      </c>
      <c r="AE159" s="21" t="str">
        <f>IFERROR(VLOOKUP(A159,'21.10.18.2   Snowplanet SL'!C:J,8,FALSE)," ")</f>
        <v xml:space="preserve"> </v>
      </c>
      <c r="AF159" t="str">
        <f>IFERROR(VLOOKUP(A159,'21.10.18.4 Snowplanet SL'!C:J,8,FALSE)," ")</f>
        <v xml:space="preserve"> </v>
      </c>
      <c r="AH159" s="25">
        <v>990</v>
      </c>
      <c r="AI159" s="25">
        <v>990</v>
      </c>
      <c r="AJ159" t="str">
        <f>IFERROR((SMALL(T159:AF159,1)+SMALL(T159:AF159,2))/2," ")</f>
        <v xml:space="preserve"> </v>
      </c>
      <c r="AK159" t="str">
        <f>IFERROR(SMALL(T159:AF159,1)+(SMALL(T159:AF159,1)*0.2)," ")</f>
        <v xml:space="preserve"> </v>
      </c>
      <c r="AM159" s="25">
        <f>MIN(AI159,AJ159,AK159)</f>
        <v>990</v>
      </c>
      <c r="AP159" s="21" t="str">
        <f>IFERROR(VLOOKUP(A159,'11.08.18.1 Whaka GS'!A:I,9,FALSE)," ")</f>
        <v xml:space="preserve"> </v>
      </c>
      <c r="AQ159" s="21" t="str">
        <f>IFERROR(VLOOKUP(A159,'11.08.18.2 Whaka GS'!A:G,7,FALSE)," ")</f>
        <v xml:space="preserve"> </v>
      </c>
      <c r="AR159" s="21" t="str">
        <f>IFERROR(VLOOKUP(A159,'18.08.18 .1 Coronet GS'!C:K,9,FALSE)," ")</f>
        <v xml:space="preserve"> </v>
      </c>
      <c r="AS159" s="21" t="str">
        <f>IFERROR(VLOOKUP(A159,'18.08.18 .2 Coronet GS'!C:K,9,FALSE)," ")</f>
        <v xml:space="preserve"> </v>
      </c>
      <c r="AT159" s="21" t="str">
        <f>IFERROR(VLOOKUP(A159,'19.08.18 .1 Coronet GS'!C:K,9,FALSE)," ")</f>
        <v xml:space="preserve"> </v>
      </c>
      <c r="AU159" s="21" t="str">
        <f>IFERROR(VLOOKUP(A159,'19.08.18 .2 Coronet GS'!C:K,9,FALSE)," ")</f>
        <v xml:space="preserve"> </v>
      </c>
      <c r="AV159" s="21" t="str">
        <f>IFERROR(VLOOKUP(A159,'15.09.18.1 Mt Hutt GS '!A:B,2,FALSE)," ")</f>
        <v xml:space="preserve"> </v>
      </c>
      <c r="AW159" s="21" t="str">
        <f>IFERROR(VLOOKUP(A159,'180922.1 WH GS'!C:K,9,FALSE)," ")</f>
        <v xml:space="preserve"> </v>
      </c>
      <c r="AX159" s="21" t="str">
        <f>IFERROR(VLOOKUP(A159,'180922.2 WH GS 2'!C:K,9,FALSE)," ")</f>
        <v xml:space="preserve"> </v>
      </c>
      <c r="AY159" s="21" t="str">
        <f>IFERROR(VLOOKUP(A159,'180928.1 CA GS'!A:L,12,FALSE)," " )</f>
        <v xml:space="preserve"> </v>
      </c>
      <c r="AZ159" s="21" t="str">
        <f>IFERROR(VLOOKUP(A159,'180928.2 CA GS'!C:I,7,FALSE)," ")</f>
        <v xml:space="preserve"> </v>
      </c>
      <c r="BA159" s="21" t="str">
        <f>IFERROR(VLOOKUP(A159,'180928.3 CA GS'!C:I,7,FALSE)," ")</f>
        <v xml:space="preserve"> </v>
      </c>
      <c r="BC159" s="25">
        <v>990</v>
      </c>
      <c r="BD159" s="25">
        <v>990</v>
      </c>
      <c r="BE159" t="str">
        <f>IFERROR((SMALL(AP159:BA159,1)+SMALL(AP159:BA159,2))/2," ")</f>
        <v xml:space="preserve"> </v>
      </c>
      <c r="BF159" t="str">
        <f>IFERROR(SMALL(AP159:BA159,1)+(SMALL(AP159:BA159,1)*0.2)," ")</f>
        <v xml:space="preserve"> </v>
      </c>
      <c r="BH159" s="25">
        <f>MIN(BD159,BE159,BF159)</f>
        <v>990</v>
      </c>
      <c r="BK159" s="21" t="str">
        <f>IFERROR(VLOOKUP(A159,'14.09.18 Mt Hutt SG'!A:C,2,FALSE)," ")</f>
        <v xml:space="preserve"> </v>
      </c>
      <c r="BL159" s="21" t="str">
        <f>IFERROR(VLOOKUP(A159,'14.09.18.2 Mt Hutt SG'!A:B,2,FALSE)," ")</f>
        <v xml:space="preserve"> </v>
      </c>
      <c r="BN159" s="25">
        <v>990</v>
      </c>
      <c r="BO159" s="25">
        <v>990</v>
      </c>
      <c r="BP159" t="str">
        <f>IFERROR((SMALL(BK159:BL159,1)+SMALL(BK159:BL159,2))/2," ")</f>
        <v xml:space="preserve"> </v>
      </c>
      <c r="BQ159" t="str">
        <f>IFERROR(SMALL(BK159:BL159,1)+(SMALL(BK159:BL159,1)*0.2)," ")</f>
        <v xml:space="preserve"> </v>
      </c>
      <c r="BS159" s="25">
        <f>MIN(BO159,BP159,BQ159)</f>
        <v>990</v>
      </c>
    </row>
    <row r="160" spans="1:71" x14ac:dyDescent="0.25">
      <c r="A160">
        <v>2018070381</v>
      </c>
      <c r="B160" t="s">
        <v>651</v>
      </c>
      <c r="C160" t="s">
        <v>652</v>
      </c>
      <c r="D160" t="s">
        <v>561</v>
      </c>
      <c r="E160" t="s">
        <v>57</v>
      </c>
      <c r="F160">
        <v>2006</v>
      </c>
      <c r="G160" t="str">
        <f>VLOOKUP(F160,'18 Age Cats'!A:B,2,FALSE)</f>
        <v>U14</v>
      </c>
      <c r="H160" t="s">
        <v>502</v>
      </c>
      <c r="I160" t="s">
        <v>631</v>
      </c>
      <c r="J160" s="36">
        <f>AM160</f>
        <v>120.50999999999999</v>
      </c>
      <c r="K160">
        <v>14</v>
      </c>
      <c r="L160" t="str">
        <f>IF(J160=AI160,"*"," ")</f>
        <v xml:space="preserve"> </v>
      </c>
      <c r="M160" s="36">
        <f>BH160</f>
        <v>133.905</v>
      </c>
      <c r="N160">
        <v>20</v>
      </c>
      <c r="O160" t="str">
        <f>IF(M160=BD160,"*"," ")</f>
        <v xml:space="preserve"> </v>
      </c>
      <c r="P160" s="36">
        <f>BS160</f>
        <v>188.16</v>
      </c>
      <c r="Q160">
        <v>14</v>
      </c>
      <c r="R160" t="str">
        <f>IF(P160=BO160,"*"," ")</f>
        <v xml:space="preserve"> </v>
      </c>
      <c r="T160" s="21" t="str">
        <f>IFERROR(VLOOKUP(A160,'15.07.18.1 Mt Hutt SL'!C:I,7,FALSE)," ")</f>
        <v xml:space="preserve"> </v>
      </c>
      <c r="U160" s="21" t="str">
        <f>IFERROR(VLOOKUP(A160,'15.07.18.2 Mt Hutt SL'!C:I,7,FALSE)," ")</f>
        <v xml:space="preserve"> </v>
      </c>
      <c r="V160" s="21" t="str">
        <f>IFERROR(VLOOKUP(A160,'12.08.18.1 Whaka SL'!A:G,7,FALSE)," ")</f>
        <v xml:space="preserve"> </v>
      </c>
      <c r="W160" s="21" t="str">
        <f>IFERROR(VLOOKUP(A160,'12.08.18.2 Whaka SL'!A:G,7,FALSE)," ")</f>
        <v xml:space="preserve"> </v>
      </c>
      <c r="X160" s="24"/>
      <c r="Y160" s="21">
        <f>IFERROR(VLOOKUP(A160,'20.08.18.2 Coronet SL'!C:K,9,FALSE)," ")</f>
        <v>265.18</v>
      </c>
      <c r="Z160" s="21">
        <f>IFERROR(VLOOKUP(A160,'16.09.18.1 Mt Hutt SL'!A:B,2,FALSE)," ")</f>
        <v>118.88</v>
      </c>
      <c r="AA160" s="21">
        <f>IFERROR(VLOOKUP(A160,'16.09.18 .2 Mt Hutt SL'!A:B,2,FALSE)," ")</f>
        <v>130.53</v>
      </c>
      <c r="AB160" s="21">
        <f>IFERROR(VLOOKUP(A160,'180923.1 WH SL'!C:K,9,FALSE)," ")</f>
        <v>148.41</v>
      </c>
      <c r="AC160" s="21">
        <f>IFERROR(VLOOKUP(A160,'180927.1 CA SL '!A:L,12,FALSE)," ")</f>
        <v>122.14</v>
      </c>
      <c r="AD160" s="21">
        <f>IFERROR(VLOOKUP(A160,'180927.2 CA SL'!A:L,12,FALSE)," ")</f>
        <v>137.28</v>
      </c>
      <c r="AE160" s="21" t="str">
        <f>IFERROR(VLOOKUP(A160,'21.10.18.2   Snowplanet SL'!C:J,8,FALSE)," ")</f>
        <v xml:space="preserve"> </v>
      </c>
      <c r="AF160" t="str">
        <f>IFERROR(VLOOKUP(A160,'21.10.18.4 Snowplanet SL'!C:J,8,FALSE)," ")</f>
        <v xml:space="preserve"> </v>
      </c>
      <c r="AH160" s="25">
        <v>990</v>
      </c>
      <c r="AI160" s="25">
        <v>990</v>
      </c>
      <c r="AJ160">
        <f>IFERROR((SMALL(T160:AF160,1)+SMALL(T160:AF160,2))/2," ")</f>
        <v>120.50999999999999</v>
      </c>
      <c r="AK160">
        <f>IFERROR(SMALL(T160:AF160,1)+(SMALL(T160:AF160,1)*0.2)," ")</f>
        <v>142.65600000000001</v>
      </c>
      <c r="AM160" s="25">
        <f>MIN(AI160,AJ160,AK160)</f>
        <v>120.50999999999999</v>
      </c>
      <c r="AP160" s="21" t="str">
        <f>IFERROR(VLOOKUP(A160,'11.08.18.1 Whaka GS'!A:I,9,FALSE)," ")</f>
        <v xml:space="preserve"> </v>
      </c>
      <c r="AQ160" s="21" t="str">
        <f>IFERROR(VLOOKUP(A160,'11.08.18.2 Whaka GS'!A:G,7,FALSE)," ")</f>
        <v xml:space="preserve"> </v>
      </c>
      <c r="AR160" s="21">
        <f>IFERROR(VLOOKUP(A160,'18.08.18 .1 Coronet GS'!C:K,9,FALSE)," ")</f>
        <v>168.5</v>
      </c>
      <c r="AS160" s="21">
        <f>IFERROR(VLOOKUP(A160,'18.08.18 .2 Coronet GS'!C:K,9,FALSE)," ")</f>
        <v>250.38</v>
      </c>
      <c r="AT160" s="21">
        <f>IFERROR(VLOOKUP(A160,'19.08.18 .1 Coronet GS'!C:K,9,FALSE)," ")</f>
        <v>189.56</v>
      </c>
      <c r="AU160" s="21">
        <f>IFERROR(VLOOKUP(A160,'19.08.18 .2 Coronet GS'!C:K,9,FALSE)," ")</f>
        <v>173.43</v>
      </c>
      <c r="AV160" s="21">
        <f>IFERROR(VLOOKUP(A160,'15.09.18.1 Mt Hutt GS '!A:B,2,FALSE)," ")</f>
        <v>156.53</v>
      </c>
      <c r="AW160" s="21">
        <f>IFERROR(VLOOKUP(A160,'180922.1 WH GS'!C:K,9,FALSE)," ")</f>
        <v>188.73</v>
      </c>
      <c r="AX160" s="21">
        <f>IFERROR(VLOOKUP(A160,'180922.2 WH GS 2'!C:K,9,FALSE)," ")</f>
        <v>124.22</v>
      </c>
      <c r="AY160" s="21">
        <f>IFERROR(VLOOKUP(A160,'180928.1 CA GS'!A:L,12,FALSE)," " )</f>
        <v>148.54</v>
      </c>
      <c r="AZ160" s="21">
        <f>IFERROR(VLOOKUP(A160,'180928.2 CA GS'!C:I,7,FALSE)," ")</f>
        <v>143.59</v>
      </c>
      <c r="BA160" s="21">
        <f>IFERROR(VLOOKUP(A160,'180928.3 CA GS'!C:I,7,FALSE)," ")</f>
        <v>149.01</v>
      </c>
      <c r="BC160" s="25">
        <v>990</v>
      </c>
      <c r="BD160" s="25">
        <v>990</v>
      </c>
      <c r="BE160">
        <f>IFERROR((SMALL(AP160:BA160,1)+SMALL(AP160:BA160,2))/2," ")</f>
        <v>133.905</v>
      </c>
      <c r="BF160">
        <f>IFERROR(SMALL(AP160:BA160,1)+(SMALL(AP160:BA160,1)*0.2)," ")</f>
        <v>149.06399999999999</v>
      </c>
      <c r="BH160" s="25">
        <f>MIN(BD160,BE160,BF160)</f>
        <v>133.905</v>
      </c>
      <c r="BK160" s="21">
        <f>IFERROR(VLOOKUP(A160,'14.09.18 Mt Hutt SG'!A:C,2,FALSE)," ")</f>
        <v>161.65</v>
      </c>
      <c r="BL160" s="21">
        <f>IFERROR(VLOOKUP(A160,'14.09.18.2 Mt Hutt SG'!A:B,2,FALSE)," ")</f>
        <v>214.67</v>
      </c>
      <c r="BN160" s="25">
        <v>990</v>
      </c>
      <c r="BO160" s="25">
        <v>990</v>
      </c>
      <c r="BP160">
        <f>IFERROR((SMALL(BK160:BL160,1)+SMALL(BK160:BL160,2))/2," ")</f>
        <v>188.16</v>
      </c>
      <c r="BQ160">
        <f>IFERROR(SMALL(BK160:BL160,1)+(SMALL(BK160:BL160,1)*0.2)," ")</f>
        <v>193.98000000000002</v>
      </c>
      <c r="BS160" s="25">
        <f>MIN(BO160,BP160,BQ160)</f>
        <v>188.16</v>
      </c>
    </row>
    <row r="161" spans="1:71" x14ac:dyDescent="0.25">
      <c r="A161">
        <v>2018070379</v>
      </c>
      <c r="B161" t="s">
        <v>299</v>
      </c>
      <c r="C161" t="s">
        <v>650</v>
      </c>
      <c r="D161" t="s">
        <v>636</v>
      </c>
      <c r="E161" t="s">
        <v>57</v>
      </c>
      <c r="F161">
        <v>2006</v>
      </c>
      <c r="G161" t="str">
        <f>VLOOKUP(F161,'18 Age Cats'!A:B,2,FALSE)</f>
        <v>U14</v>
      </c>
      <c r="J161" s="36">
        <f>AM161</f>
        <v>990</v>
      </c>
      <c r="L161" t="str">
        <f>IF(J161=AI161,"*"," ")</f>
        <v>*</v>
      </c>
      <c r="M161" s="36">
        <f>BH161</f>
        <v>990</v>
      </c>
      <c r="O161" t="str">
        <f>IF(M161=BD161,"*"," ")</f>
        <v>*</v>
      </c>
      <c r="P161" s="36">
        <f>BS161</f>
        <v>990</v>
      </c>
      <c r="R161" t="str">
        <f>IF(P161=BO161,"*"," ")</f>
        <v>*</v>
      </c>
      <c r="T161" s="21" t="str">
        <f>IFERROR(VLOOKUP(A161,'15.07.18.1 Mt Hutt SL'!C:I,7,FALSE)," ")</f>
        <v xml:space="preserve"> </v>
      </c>
      <c r="U161" s="21" t="str">
        <f>IFERROR(VLOOKUP(A161,'15.07.18.2 Mt Hutt SL'!C:I,7,FALSE)," ")</f>
        <v xml:space="preserve"> </v>
      </c>
      <c r="V161" s="21" t="str">
        <f>IFERROR(VLOOKUP(A161,'12.08.18.1 Whaka SL'!A:G,7,FALSE)," ")</f>
        <v xml:space="preserve"> </v>
      </c>
      <c r="W161" s="21" t="str">
        <f>IFERROR(VLOOKUP(A161,'12.08.18.2 Whaka SL'!A:G,7,FALSE)," ")</f>
        <v xml:space="preserve"> </v>
      </c>
      <c r="X161" s="24" t="str">
        <f>IFERROR(VLOOKUP(A161,'20.08.18.1 Coronet SL'!C:K,9,FALSE)," ")</f>
        <v xml:space="preserve"> </v>
      </c>
      <c r="Y161" s="21" t="str">
        <f>IFERROR(VLOOKUP(A161,'20.08.18.2 Coronet SL'!C:K,9,FALSE)," ")</f>
        <v xml:space="preserve"> </v>
      </c>
      <c r="Z161" s="21" t="str">
        <f>IFERROR(VLOOKUP(A161,'16.09.18.1 Mt Hutt SL'!A:B,2,FALSE)," ")</f>
        <v xml:space="preserve"> </v>
      </c>
      <c r="AA161" s="21" t="str">
        <f>IFERROR(VLOOKUP(A161,'16.09.18 .2 Mt Hutt SL'!A:B,2,FALSE)," ")</f>
        <v xml:space="preserve"> </v>
      </c>
      <c r="AB161" s="21" t="str">
        <f>IFERROR(VLOOKUP(A161,'180923.1 WH SL'!C:K,9,FALSE)," ")</f>
        <v xml:space="preserve"> </v>
      </c>
      <c r="AC161" s="21" t="str">
        <f>IFERROR(VLOOKUP(A161,'180927.1 CA SL '!A:L,12,FALSE)," ")</f>
        <v xml:space="preserve"> </v>
      </c>
      <c r="AD161" s="21" t="str">
        <f>IFERROR(VLOOKUP(A161,'180927.2 CA SL'!A:L,12,FALSE)," ")</f>
        <v xml:space="preserve"> </v>
      </c>
      <c r="AE161" s="21" t="str">
        <f>IFERROR(VLOOKUP(A161,'21.10.18.2   Snowplanet SL'!C:J,8,FALSE)," ")</f>
        <v xml:space="preserve"> </v>
      </c>
      <c r="AF161" t="str">
        <f>IFERROR(VLOOKUP(A161,'21.10.18.4 Snowplanet SL'!C:J,8,FALSE)," ")</f>
        <v xml:space="preserve"> </v>
      </c>
      <c r="AH161" s="25">
        <v>990</v>
      </c>
      <c r="AI161" s="25">
        <v>990</v>
      </c>
      <c r="AJ161" t="str">
        <f>IFERROR((SMALL(T161:AF161,1)+SMALL(T161:AF161,2))/2," ")</f>
        <v xml:space="preserve"> </v>
      </c>
      <c r="AK161" t="str">
        <f>IFERROR(SMALL(T161:AF161,1)+(SMALL(T161:AF161,1)*0.2)," ")</f>
        <v xml:space="preserve"> </v>
      </c>
      <c r="AM161" s="25">
        <f>MIN(AI161,AJ161,AK161)</f>
        <v>990</v>
      </c>
      <c r="AP161" s="21" t="str">
        <f>IFERROR(VLOOKUP(A161,'11.08.18.1 Whaka GS'!A:I,9,FALSE)," ")</f>
        <v xml:space="preserve"> </v>
      </c>
      <c r="AQ161" s="21" t="str">
        <f>IFERROR(VLOOKUP(A161,'11.08.18.2 Whaka GS'!A:G,7,FALSE)," ")</f>
        <v xml:space="preserve"> </v>
      </c>
      <c r="AR161" s="21" t="str">
        <f>IFERROR(VLOOKUP(A161,'18.08.18 .1 Coronet GS'!C:K,9,FALSE)," ")</f>
        <v xml:space="preserve"> </v>
      </c>
      <c r="AS161" s="21" t="str">
        <f>IFERROR(VLOOKUP(A161,'18.08.18 .2 Coronet GS'!C:K,9,FALSE)," ")</f>
        <v xml:space="preserve"> </v>
      </c>
      <c r="AT161" s="21" t="str">
        <f>IFERROR(VLOOKUP(A161,'19.08.18 .1 Coronet GS'!C:K,9,FALSE)," ")</f>
        <v xml:space="preserve"> </v>
      </c>
      <c r="AU161" s="21" t="str">
        <f>IFERROR(VLOOKUP(A161,'19.08.18 .2 Coronet GS'!C:K,9,FALSE)," ")</f>
        <v xml:space="preserve"> </v>
      </c>
      <c r="AV161" s="21" t="str">
        <f>IFERROR(VLOOKUP(A161,'15.09.18.1 Mt Hutt GS '!A:B,2,FALSE)," ")</f>
        <v xml:space="preserve"> </v>
      </c>
      <c r="AW161" s="21" t="str">
        <f>IFERROR(VLOOKUP(A161,'180922.1 WH GS'!C:K,9,FALSE)," ")</f>
        <v xml:space="preserve"> </v>
      </c>
      <c r="AX161" s="21" t="str">
        <f>IFERROR(VLOOKUP(A161,'180922.2 WH GS 2'!C:K,9,FALSE)," ")</f>
        <v xml:space="preserve"> </v>
      </c>
      <c r="AY161" s="21" t="str">
        <f>IFERROR(VLOOKUP(A161,'180928.1 CA GS'!A:L,12,FALSE)," " )</f>
        <v xml:space="preserve"> </v>
      </c>
      <c r="AZ161" s="21" t="str">
        <f>IFERROR(VLOOKUP(A161,'180928.2 CA GS'!C:I,7,FALSE)," ")</f>
        <v xml:space="preserve"> </v>
      </c>
      <c r="BA161" s="21" t="str">
        <f>IFERROR(VLOOKUP(A161,'180928.3 CA GS'!C:I,7,FALSE)," ")</f>
        <v xml:space="preserve"> </v>
      </c>
      <c r="BC161" s="25">
        <v>990</v>
      </c>
      <c r="BD161" s="25">
        <v>990</v>
      </c>
      <c r="BE161" t="str">
        <f>IFERROR((SMALL(AP161:BA161,1)+SMALL(AP161:BA161,2))/2," ")</f>
        <v xml:space="preserve"> </v>
      </c>
      <c r="BF161" t="str">
        <f>IFERROR(SMALL(AP161:BA161,1)+(SMALL(AP161:BA161,1)*0.2)," ")</f>
        <v xml:space="preserve"> </v>
      </c>
      <c r="BH161" s="25">
        <f>MIN(BD161,BE161,BF161)</f>
        <v>990</v>
      </c>
      <c r="BK161" s="21" t="str">
        <f>IFERROR(VLOOKUP(A161,'14.09.18 Mt Hutt SG'!A:C,2,FALSE)," ")</f>
        <v xml:space="preserve"> </v>
      </c>
      <c r="BL161" s="21" t="str">
        <f>IFERROR(VLOOKUP(A161,'14.09.18.2 Mt Hutt SG'!A:B,2,FALSE)," ")</f>
        <v xml:space="preserve"> </v>
      </c>
      <c r="BN161" s="25">
        <v>990</v>
      </c>
      <c r="BO161" s="25">
        <v>990</v>
      </c>
      <c r="BP161" t="str">
        <f>IFERROR((SMALL(BK161:BL161,1)+SMALL(BK161:BL161,2))/2," ")</f>
        <v xml:space="preserve"> </v>
      </c>
      <c r="BQ161" t="str">
        <f>IFERROR(SMALL(BK161:BL161,1)+(SMALL(BK161:BL161,1)*0.2)," ")</f>
        <v xml:space="preserve"> </v>
      </c>
      <c r="BS161" s="25">
        <f>MIN(BO161,BP161,BQ161)</f>
        <v>990</v>
      </c>
    </row>
    <row r="162" spans="1:71" x14ac:dyDescent="0.25">
      <c r="A162">
        <v>201306189</v>
      </c>
      <c r="B162" t="s">
        <v>265</v>
      </c>
      <c r="C162" t="s">
        <v>266</v>
      </c>
      <c r="D162" t="s">
        <v>58</v>
      </c>
      <c r="E162" t="s">
        <v>57</v>
      </c>
      <c r="F162">
        <v>2003</v>
      </c>
      <c r="G162" t="str">
        <f>VLOOKUP(F162,'18 Age Cats'!A:B,2,FALSE)</f>
        <v>U16</v>
      </c>
      <c r="H162" t="s">
        <v>502</v>
      </c>
      <c r="I162" t="s">
        <v>606</v>
      </c>
      <c r="J162" s="36">
        <f>AM162</f>
        <v>79.650000000000006</v>
      </c>
      <c r="K162">
        <v>2</v>
      </c>
      <c r="L162" t="str">
        <f>IF(J162=AI162,"*"," ")</f>
        <v xml:space="preserve"> </v>
      </c>
      <c r="M162" s="36">
        <f>BH162</f>
        <v>77.284999999999997</v>
      </c>
      <c r="N162">
        <v>2</v>
      </c>
      <c r="O162" t="str">
        <f>IF(M162=BD162,"*"," ")</f>
        <v xml:space="preserve"> </v>
      </c>
      <c r="P162" s="36">
        <f>BS162</f>
        <v>122.172</v>
      </c>
      <c r="Q162">
        <v>4</v>
      </c>
      <c r="R162" t="str">
        <f>IF(P162=BO162,"*"," ")</f>
        <v xml:space="preserve"> </v>
      </c>
      <c r="T162" s="21" t="str">
        <f>IFERROR(VLOOKUP(A162,'15.07.18.1 Mt Hutt SL'!C:I,7,FALSE)," ")</f>
        <v xml:space="preserve"> </v>
      </c>
      <c r="U162" s="21" t="str">
        <f>IFERROR(VLOOKUP(A162,'15.07.18.2 Mt Hutt SL'!C:I,7,FALSE)," ")</f>
        <v xml:space="preserve"> </v>
      </c>
      <c r="V162" s="21" t="str">
        <f>IFERROR(VLOOKUP(A162,'12.08.18.1 Whaka SL'!A:G,7,FALSE)," ")</f>
        <v xml:space="preserve"> </v>
      </c>
      <c r="W162" s="21" t="str">
        <f>IFERROR(VLOOKUP(A162,'12.08.18.2 Whaka SL'!A:G,7,FALSE)," ")</f>
        <v xml:space="preserve"> </v>
      </c>
      <c r="X162" s="24">
        <f>IFERROR(VLOOKUP(A162,'20.08.18.1 Coronet SL'!C:K,9,FALSE)," ")</f>
        <v>126.79</v>
      </c>
      <c r="Y162" s="21">
        <f>IFERROR(VLOOKUP(A162,'20.08.18.2 Coronet SL'!C:K,9,FALSE)," ")</f>
        <v>96.14</v>
      </c>
      <c r="Z162" s="21">
        <f>IFERROR(VLOOKUP(A162,'16.09.18.1 Mt Hutt SL'!A:B,2,FALSE)," ")</f>
        <v>90.39</v>
      </c>
      <c r="AA162" s="21">
        <f>IFERROR(VLOOKUP(A162,'16.09.18 .2 Mt Hutt SL'!A:B,2,FALSE)," ")</f>
        <v>92.52</v>
      </c>
      <c r="AB162" s="21">
        <f>IFERROR(VLOOKUP(A162,'180923.1 WH SL'!C:K,9,FALSE)," ")</f>
        <v>82.8</v>
      </c>
      <c r="AC162" s="21">
        <f>IFERROR(VLOOKUP(A162,'180927.1 CA SL '!A:L,12,FALSE)," ")</f>
        <v>86.01</v>
      </c>
      <c r="AD162" s="21">
        <f>IFERROR(VLOOKUP(A162,'180927.2 CA SL'!A:L,12,FALSE)," ")</f>
        <v>76.5</v>
      </c>
      <c r="AE162" s="21">
        <f>IFERROR(VLOOKUP(A162,'21.10.18.2   Snowplanet SL'!C:J,8,FALSE)," ")</f>
        <v>97.22</v>
      </c>
      <c r="AF162">
        <f>IFERROR(VLOOKUP(A162,'21.10.18.4 Snowplanet SL'!C:J,8,FALSE)," ")</f>
        <v>97.98</v>
      </c>
      <c r="AH162" s="25">
        <f>IFERROR(VLOOKUP(A162,'18.0 Base List'!A:G,5,FALSE),"990.00")</f>
        <v>62.795000000000002</v>
      </c>
      <c r="AI162" s="25">
        <f>AH162+(AH162*0.5)</f>
        <v>94.192499999999995</v>
      </c>
      <c r="AJ162">
        <f>IFERROR((SMALL(T162:AF162,1)+SMALL(T162:AF162,2))/2," ")</f>
        <v>79.650000000000006</v>
      </c>
      <c r="AK162">
        <f>IFERROR(SMALL(T162:AF162,1)+(SMALL(T162:AF162,1)*0.2)," ")</f>
        <v>91.8</v>
      </c>
      <c r="AM162" s="25">
        <f>MIN(AI162,AJ162,AK162)</f>
        <v>79.650000000000006</v>
      </c>
      <c r="AP162" s="21" t="str">
        <f>IFERROR(VLOOKUP(A162,'11.08.18.1 Whaka GS'!A:I,9,FALSE)," ")</f>
        <v xml:space="preserve"> </v>
      </c>
      <c r="AQ162" s="21" t="str">
        <f>IFERROR(VLOOKUP(A162,'11.08.18.2 Whaka GS'!A:G,7,FALSE)," ")</f>
        <v xml:space="preserve"> </v>
      </c>
      <c r="AR162" s="21">
        <f>IFERROR(VLOOKUP(A162,'18.08.18 .1 Coronet GS'!C:K,9,FALSE)," ")</f>
        <v>93.97</v>
      </c>
      <c r="AS162" s="21">
        <f>IFERROR(VLOOKUP(A162,'18.08.18 .2 Coronet GS'!C:K,9,FALSE)," ")</f>
        <v>93.73</v>
      </c>
      <c r="AT162" s="21">
        <f>IFERROR(VLOOKUP(A162,'19.08.18 .1 Coronet GS'!C:K,9,FALSE)," ")</f>
        <v>95.14</v>
      </c>
      <c r="AU162" s="21">
        <f>IFERROR(VLOOKUP(A162,'19.08.18 .2 Coronet GS'!C:K,9,FALSE)," ")</f>
        <v>92.59</v>
      </c>
      <c r="AV162" s="21">
        <f>IFERROR(VLOOKUP(A162,'15.09.18.1 Mt Hutt GS '!A:B,2,FALSE)," ")</f>
        <v>78.900000000000006</v>
      </c>
      <c r="AW162" s="21">
        <f>IFERROR(VLOOKUP(A162,'180922.1 WH GS'!C:K,9,FALSE)," ")</f>
        <v>76.45</v>
      </c>
      <c r="AX162" s="21">
        <f>IFERROR(VLOOKUP(A162,'180922.2 WH GS 2'!C:K,9,FALSE)," ")</f>
        <v>78.84</v>
      </c>
      <c r="AY162" s="21">
        <f>IFERROR(VLOOKUP(A162,'180928.1 CA GS'!A:L,12,FALSE)," " )</f>
        <v>81.239999999999995</v>
      </c>
      <c r="AZ162" s="21">
        <f>IFERROR(VLOOKUP(A162,'180928.2 CA GS'!C:I,7,FALSE)," ")</f>
        <v>78.12</v>
      </c>
      <c r="BA162" s="21">
        <f>IFERROR(VLOOKUP(A162,'180928.3 CA GS'!C:I,7,FALSE)," ")</f>
        <v>80.959999999999994</v>
      </c>
      <c r="BC162" s="25">
        <f>IFERROR(VLOOKUP(A162,'18.0 Base List'!A:F,6,FALSE),"990.00")</f>
        <v>69.495000000000005</v>
      </c>
      <c r="BD162" s="25">
        <f>BC162+(BC162*0.5)</f>
        <v>104.24250000000001</v>
      </c>
      <c r="BE162">
        <f>IFERROR((SMALL(AP162:BA162,1)+SMALL(AP162:BA162,2))/2," ")</f>
        <v>77.284999999999997</v>
      </c>
      <c r="BF162">
        <f>IFERROR(SMALL(AP162:BA162,1)+(SMALL(AP162:BA162,1)*0.2)," ")</f>
        <v>91.740000000000009</v>
      </c>
      <c r="BH162" s="25">
        <f>MIN(BD162,BE162,BF162)</f>
        <v>77.284999999999997</v>
      </c>
      <c r="BK162" s="21">
        <f>IFERROR(VLOOKUP(A162,'14.09.18 Mt Hutt SG'!A:C,2,FALSE)," ")</f>
        <v>101.81</v>
      </c>
      <c r="BL162" s="21" t="str">
        <f>IFERROR(VLOOKUP(A162,'14.09.18.2 Mt Hutt SG'!A:B,2,FALSE)," ")</f>
        <v xml:space="preserve"> </v>
      </c>
      <c r="BN162" s="25">
        <f>IFERROR(VLOOKUP(A162,'18.0 Base List'!A:G,7,FALSE),990)</f>
        <v>81.875000000000014</v>
      </c>
      <c r="BO162" s="25">
        <f>BN162+(BN162*0.5)</f>
        <v>122.81250000000003</v>
      </c>
      <c r="BP162" t="str">
        <f>IFERROR((SMALL(BK162:BL162,1)+SMALL(BK162:BL162,2))/2," ")</f>
        <v xml:space="preserve"> </v>
      </c>
      <c r="BQ162">
        <f>IFERROR(SMALL(BK162:BL162,1)+(SMALL(BK162:BL162,1)*0.2)," ")</f>
        <v>122.172</v>
      </c>
      <c r="BS162" s="25">
        <f>MIN(BO162,BP162,BQ162)</f>
        <v>122.172</v>
      </c>
    </row>
    <row r="163" spans="1:71" x14ac:dyDescent="0.25">
      <c r="A163">
        <v>2015062982</v>
      </c>
      <c r="B163" t="s">
        <v>67</v>
      </c>
      <c r="C163" t="s">
        <v>68</v>
      </c>
      <c r="E163" t="s">
        <v>52</v>
      </c>
      <c r="F163">
        <v>2005</v>
      </c>
      <c r="G163" t="str">
        <f>VLOOKUP(F163,'18 Age Cats'!A:B,2,FALSE)</f>
        <v>U14</v>
      </c>
      <c r="H163" t="s">
        <v>598</v>
      </c>
      <c r="J163" s="36">
        <f>AM163</f>
        <v>990</v>
      </c>
      <c r="L163" t="str">
        <f>IF(J163=AI163,"*"," ")</f>
        <v>*</v>
      </c>
      <c r="M163" s="36">
        <f>BH163</f>
        <v>990</v>
      </c>
      <c r="O163" t="str">
        <f>IF(M163=BD163,"*"," ")</f>
        <v>*</v>
      </c>
      <c r="P163" s="36">
        <f>BS163</f>
        <v>990</v>
      </c>
      <c r="R163" t="str">
        <f>IF(P163=BO163,"*"," ")</f>
        <v>*</v>
      </c>
      <c r="T163" s="21" t="str">
        <f>IFERROR(VLOOKUP(A163,'15.07.18.1 Mt Hutt SL'!C:I,7,FALSE)," ")</f>
        <v xml:space="preserve"> </v>
      </c>
      <c r="U163" s="21" t="str">
        <f>IFERROR(VLOOKUP(A163,'15.07.18.2 Mt Hutt SL'!C:I,7,FALSE)," ")</f>
        <v xml:space="preserve"> </v>
      </c>
      <c r="V163" s="21" t="str">
        <f>IFERROR(VLOOKUP(A163,'12.08.18.1 Whaka SL'!A:G,7,FALSE)," ")</f>
        <v xml:space="preserve"> </v>
      </c>
      <c r="W163" s="21" t="str">
        <f>IFERROR(VLOOKUP(A163,'12.08.18.2 Whaka SL'!A:G,7,FALSE)," ")</f>
        <v xml:space="preserve"> </v>
      </c>
      <c r="X163" s="24" t="str">
        <f>IFERROR(VLOOKUP(A163,'20.08.18.1 Coronet SL'!C:K,9,FALSE)," ")</f>
        <v xml:space="preserve"> </v>
      </c>
      <c r="Y163" s="21" t="str">
        <f>IFERROR(VLOOKUP(A163,'20.08.18.2 Coronet SL'!C:K,9,FALSE)," ")</f>
        <v xml:space="preserve"> </v>
      </c>
      <c r="Z163" s="21" t="str">
        <f>IFERROR(VLOOKUP(A163,'16.09.18.1 Mt Hutt SL'!A:B,2,FALSE)," ")</f>
        <v xml:space="preserve"> </v>
      </c>
      <c r="AA163" s="21" t="str">
        <f>IFERROR(VLOOKUP(A163,'16.09.18 .2 Mt Hutt SL'!A:B,2,FALSE)," ")</f>
        <v xml:space="preserve"> </v>
      </c>
      <c r="AB163" s="21" t="str">
        <f>IFERROR(VLOOKUP(A163,'180923.1 WH SL'!C:K,9,FALSE)," ")</f>
        <v xml:space="preserve"> </v>
      </c>
      <c r="AC163" s="21" t="str">
        <f>IFERROR(VLOOKUP(A163,'180927.1 CA SL '!A:L,12,FALSE)," ")</f>
        <v xml:space="preserve"> </v>
      </c>
      <c r="AD163" s="21" t="str">
        <f>IFERROR(VLOOKUP(A163,'180927.2 CA SL'!A:L,12,FALSE)," ")</f>
        <v xml:space="preserve"> </v>
      </c>
      <c r="AE163" s="21" t="str">
        <f>IFERROR(VLOOKUP(A163,'21.10.18.2   Snowplanet SL'!C:J,8,FALSE)," ")</f>
        <v xml:space="preserve"> </v>
      </c>
      <c r="AF163" t="str">
        <f>IFERROR(VLOOKUP(A163,'21.10.18.4 Snowplanet SL'!C:J,8,FALSE)," ")</f>
        <v xml:space="preserve"> </v>
      </c>
      <c r="AH163" s="25">
        <f>IFERROR(VLOOKUP(A163,'18.0 Base List'!A:G,5,FALSE),"990.00")</f>
        <v>990</v>
      </c>
      <c r="AI163" s="25">
        <v>990</v>
      </c>
      <c r="AJ163" t="str">
        <f>IFERROR((SMALL(T163:AF163,1)+SMALL(T163:AF163,2))/2," ")</f>
        <v xml:space="preserve"> </v>
      </c>
      <c r="AK163" t="str">
        <f>IFERROR(SMALL(T163:AF163,1)+(SMALL(T163:AF163,1)*0.2)," ")</f>
        <v xml:space="preserve"> </v>
      </c>
      <c r="AM163" s="25">
        <f>MIN(AI163,AJ163,AK163)</f>
        <v>990</v>
      </c>
      <c r="AP163" s="21" t="str">
        <f>IFERROR(VLOOKUP(A163,'11.08.18.1 Whaka GS'!A:I,9,FALSE)," ")</f>
        <v xml:space="preserve"> </v>
      </c>
      <c r="AQ163" s="21" t="str">
        <f>IFERROR(VLOOKUP(A163,'11.08.18.2 Whaka GS'!A:G,7,FALSE)," ")</f>
        <v xml:space="preserve"> </v>
      </c>
      <c r="AR163" s="21" t="str">
        <f>IFERROR(VLOOKUP(A163,'18.08.18 .1 Coronet GS'!C:K,9,FALSE)," ")</f>
        <v xml:space="preserve"> </v>
      </c>
      <c r="AS163" s="21" t="str">
        <f>IFERROR(VLOOKUP(A163,'18.08.18 .2 Coronet GS'!C:K,9,FALSE)," ")</f>
        <v xml:space="preserve"> </v>
      </c>
      <c r="AT163" s="21" t="str">
        <f>IFERROR(VLOOKUP(A163,'19.08.18 .1 Coronet GS'!C:K,9,FALSE)," ")</f>
        <v xml:space="preserve"> </v>
      </c>
      <c r="AU163" s="21" t="str">
        <f>IFERROR(VLOOKUP(A163,'19.08.18 .2 Coronet GS'!C:K,9,FALSE)," ")</f>
        <v xml:space="preserve"> </v>
      </c>
      <c r="AV163" s="21" t="str">
        <f>IFERROR(VLOOKUP(A163,'15.09.18.1 Mt Hutt GS '!A:B,2,FALSE)," ")</f>
        <v xml:space="preserve"> </v>
      </c>
      <c r="AW163" s="21" t="str">
        <f>IFERROR(VLOOKUP(A163,'180922.1 WH GS'!C:K,9,FALSE)," ")</f>
        <v xml:space="preserve"> </v>
      </c>
      <c r="AX163" s="21" t="str">
        <f>IFERROR(VLOOKUP(A163,'180922.2 WH GS 2'!C:K,9,FALSE)," ")</f>
        <v xml:space="preserve"> </v>
      </c>
      <c r="AY163" s="21" t="str">
        <f>IFERROR(VLOOKUP(A163,'180928.1 CA GS'!A:L,12,FALSE)," " )</f>
        <v xml:space="preserve"> </v>
      </c>
      <c r="AZ163" s="21" t="str">
        <f>IFERROR(VLOOKUP(A163,'180928.2 CA GS'!C:I,7,FALSE)," ")</f>
        <v xml:space="preserve"> </v>
      </c>
      <c r="BA163" s="21" t="str">
        <f>IFERROR(VLOOKUP(A163,'180928.3 CA GS'!C:I,7,FALSE)," ")</f>
        <v xml:space="preserve"> </v>
      </c>
      <c r="BC163" s="25">
        <v>990</v>
      </c>
      <c r="BD163" s="25">
        <v>990</v>
      </c>
      <c r="BE163" t="str">
        <f>IFERROR((SMALL(AP163:BA163,1)+SMALL(AP163:BA163,2))/2," ")</f>
        <v xml:space="preserve"> </v>
      </c>
      <c r="BF163" t="str">
        <f>IFERROR(SMALL(AP163:BA163,1)+(SMALL(AP163:BA163,1)*0.2)," ")</f>
        <v xml:space="preserve"> </v>
      </c>
      <c r="BH163" s="25">
        <f>MIN(BD163,BE163,BF163)</f>
        <v>990</v>
      </c>
      <c r="BK163" s="21" t="str">
        <f>IFERROR(VLOOKUP(A163,'14.09.18 Mt Hutt SG'!A:C,2,FALSE)," ")</f>
        <v xml:space="preserve"> </v>
      </c>
      <c r="BL163" s="21" t="str">
        <f>IFERROR(VLOOKUP(A163,'14.09.18.2 Mt Hutt SG'!A:B,2,FALSE)," ")</f>
        <v xml:space="preserve"> </v>
      </c>
      <c r="BN163" s="25">
        <v>990</v>
      </c>
      <c r="BO163" s="25">
        <v>990</v>
      </c>
      <c r="BP163" t="str">
        <f>IFERROR((SMALL(BK163:BL163,1)+SMALL(BK163:BL163,2))/2," ")</f>
        <v xml:space="preserve"> </v>
      </c>
      <c r="BQ163" t="str">
        <f>IFERROR(SMALL(BK163:BL163,1)+(SMALL(BK163:BL163,1)*0.2)," ")</f>
        <v xml:space="preserve"> </v>
      </c>
      <c r="BS163" s="25">
        <f>MIN(BO163,BP163,BQ163)</f>
        <v>990</v>
      </c>
    </row>
    <row r="164" spans="1:71" x14ac:dyDescent="0.25">
      <c r="A164">
        <v>2018080495</v>
      </c>
      <c r="B164" t="s">
        <v>667</v>
      </c>
      <c r="C164" t="s">
        <v>668</v>
      </c>
      <c r="D164" t="s">
        <v>58</v>
      </c>
      <c r="E164" t="s">
        <v>52</v>
      </c>
      <c r="F164">
        <v>2006</v>
      </c>
      <c r="G164" t="str">
        <f>VLOOKUP(F164,'18 Age Cats'!A:B,2,FALSE)</f>
        <v>U14</v>
      </c>
      <c r="H164" t="s">
        <v>513</v>
      </c>
      <c r="I164" t="s">
        <v>513</v>
      </c>
      <c r="J164" s="36">
        <f>AM164</f>
        <v>431.42500000000001</v>
      </c>
      <c r="K164">
        <v>79</v>
      </c>
      <c r="L164" t="str">
        <f>IF(J164=AI164,"*"," ")</f>
        <v xml:space="preserve"> </v>
      </c>
      <c r="M164" s="36">
        <f>BH164</f>
        <v>603.19499999999994</v>
      </c>
      <c r="N164">
        <v>85</v>
      </c>
      <c r="O164" t="str">
        <f>IF(M164=BD164,"*"," ")</f>
        <v xml:space="preserve"> </v>
      </c>
      <c r="P164" s="36">
        <f>BS164</f>
        <v>990</v>
      </c>
      <c r="R164" t="str">
        <f>IF(P164=BO164,"*"," ")</f>
        <v>*</v>
      </c>
      <c r="T164" s="21" t="str">
        <f>IFERROR(VLOOKUP(A164,'15.07.18.1 Mt Hutt SL'!C:I,7,FALSE)," ")</f>
        <v xml:space="preserve"> </v>
      </c>
      <c r="U164" s="21" t="str">
        <f>IFERROR(VLOOKUP(A164,'15.07.18.2 Mt Hutt SL'!C:I,7,FALSE)," ")</f>
        <v xml:space="preserve"> </v>
      </c>
      <c r="V164" s="21">
        <f>IFERROR(VLOOKUP(A164,'12.08.18.1 Whaka SL'!A:G,7,FALSE)," ")</f>
        <v>444.49</v>
      </c>
      <c r="W164" s="21">
        <f>IFERROR(VLOOKUP(A164,'12.08.18.2 Whaka SL'!A:G,7,FALSE)," ")</f>
        <v>418.36</v>
      </c>
      <c r="X164" s="24" t="str">
        <f>IFERROR(VLOOKUP(A164,'20.08.18.1 Coronet SL'!C:K,9,FALSE)," ")</f>
        <v xml:space="preserve"> </v>
      </c>
      <c r="Y164" s="21" t="str">
        <f>IFERROR(VLOOKUP(A164,'20.08.18.2 Coronet SL'!C:K,9,FALSE)," ")</f>
        <v xml:space="preserve"> </v>
      </c>
      <c r="Z164" s="21" t="str">
        <f>IFERROR(VLOOKUP(A164,'16.09.18.1 Mt Hutt SL'!A:B,2,FALSE)," ")</f>
        <v xml:space="preserve"> </v>
      </c>
      <c r="AA164" s="21" t="str">
        <f>IFERROR(VLOOKUP(A164,'16.09.18 .2 Mt Hutt SL'!A:B,2,FALSE)," ")</f>
        <v xml:space="preserve"> </v>
      </c>
      <c r="AB164" s="21">
        <f>IFERROR(VLOOKUP(A164,'180923.1 WH SL'!C:K,9,FALSE)," ")</f>
        <v>473.62</v>
      </c>
      <c r="AC164" s="21" t="str">
        <f>IFERROR(VLOOKUP(A164,'180927.1 CA SL '!A:L,12,FALSE)," ")</f>
        <v xml:space="preserve"> </v>
      </c>
      <c r="AD164" s="21" t="str">
        <f>IFERROR(VLOOKUP(A164,'180927.2 CA SL'!A:L,12,FALSE)," ")</f>
        <v xml:space="preserve"> </v>
      </c>
      <c r="AE164" s="21" t="str">
        <f>IFERROR(VLOOKUP(A164,'21.10.18.2   Snowplanet SL'!C:J,8,FALSE)," ")</f>
        <v xml:space="preserve"> </v>
      </c>
      <c r="AF164" t="str">
        <f>IFERROR(VLOOKUP(A164,'21.10.18.4 Snowplanet SL'!C:J,8,FALSE)," ")</f>
        <v xml:space="preserve"> </v>
      </c>
      <c r="AH164" s="25">
        <v>990</v>
      </c>
      <c r="AI164" s="25">
        <v>990</v>
      </c>
      <c r="AJ164">
        <f>IFERROR((SMALL(T164:AF164,1)+SMALL(T164:AF164,2))/2," ")</f>
        <v>431.42500000000001</v>
      </c>
      <c r="AK164">
        <f>IFERROR(SMALL(T164:AF164,1)+(SMALL(T164:AF164,1)*0.2)," ")</f>
        <v>502.03200000000004</v>
      </c>
      <c r="AM164" s="25">
        <f>MIN(AI164,AJ164,AK164)</f>
        <v>431.42500000000001</v>
      </c>
      <c r="AP164" s="21" t="str">
        <f>IFERROR(VLOOKUP(A164,'11.08.18.1 Whaka GS'!A:I,9,FALSE)," ")</f>
        <v xml:space="preserve"> </v>
      </c>
      <c r="AQ164" s="21" t="str">
        <f>IFERROR(VLOOKUP(A164,'11.08.18.2 Whaka GS'!A:G,7,FALSE)," ")</f>
        <v xml:space="preserve"> </v>
      </c>
      <c r="AR164" s="21" t="str">
        <f>IFERROR(VLOOKUP(A164,'18.08.18 .1 Coronet GS'!C:K,9,FALSE)," ")</f>
        <v xml:space="preserve"> </v>
      </c>
      <c r="AS164" s="21" t="str">
        <f>IFERROR(VLOOKUP(A164,'18.08.18 .2 Coronet GS'!C:K,9,FALSE)," ")</f>
        <v xml:space="preserve"> </v>
      </c>
      <c r="AT164" s="21" t="str">
        <f>IFERROR(VLOOKUP(A164,'19.08.18 .1 Coronet GS'!C:K,9,FALSE)," ")</f>
        <v xml:space="preserve"> </v>
      </c>
      <c r="AU164" s="21" t="str">
        <f>IFERROR(VLOOKUP(A164,'19.08.18 .2 Coronet GS'!C:K,9,FALSE)," ")</f>
        <v xml:space="preserve"> </v>
      </c>
      <c r="AV164" s="21" t="str">
        <f>IFERROR(VLOOKUP(A164,'15.09.18.1 Mt Hutt GS '!A:B,2,FALSE)," ")</f>
        <v xml:space="preserve"> </v>
      </c>
      <c r="AW164" s="21">
        <f>IFERROR(VLOOKUP(A164,'180922.1 WH GS'!C:K,9,FALSE)," ")</f>
        <v>628.75</v>
      </c>
      <c r="AX164" s="21">
        <f>IFERROR(VLOOKUP(A164,'180922.2 WH GS 2'!C:K,9,FALSE)," ")</f>
        <v>577.64</v>
      </c>
      <c r="AY164" s="21" t="str">
        <f>IFERROR(VLOOKUP(A164,'180928.1 CA GS'!A:L,12,FALSE)," " )</f>
        <v xml:space="preserve"> </v>
      </c>
      <c r="AZ164" s="21" t="str">
        <f>IFERROR(VLOOKUP(A164,'180928.2 CA GS'!C:I,7,FALSE)," ")</f>
        <v xml:space="preserve"> </v>
      </c>
      <c r="BA164" s="21" t="str">
        <f>IFERROR(VLOOKUP(A164,'180928.3 CA GS'!C:I,7,FALSE)," ")</f>
        <v xml:space="preserve"> </v>
      </c>
      <c r="BC164" s="25">
        <v>990</v>
      </c>
      <c r="BD164" s="25">
        <v>990</v>
      </c>
      <c r="BE164">
        <f>IFERROR((SMALL(AP164:BA164,1)+SMALL(AP164:BA164,2))/2," ")</f>
        <v>603.19499999999994</v>
      </c>
      <c r="BF164">
        <f>IFERROR(SMALL(AP164:BA164,1)+(SMALL(AP164:BA164,1)*0.2)," ")</f>
        <v>693.16800000000001</v>
      </c>
      <c r="BH164" s="25">
        <f>MIN(BD164,BE164,BF164)</f>
        <v>603.19499999999994</v>
      </c>
      <c r="BK164" s="21" t="str">
        <f>IFERROR(VLOOKUP(A164,'14.09.18 Mt Hutt SG'!A:C,2,FALSE)," ")</f>
        <v xml:space="preserve"> </v>
      </c>
      <c r="BL164" s="21" t="str">
        <f>IFERROR(VLOOKUP(A164,'14.09.18.2 Mt Hutt SG'!A:B,2,FALSE)," ")</f>
        <v xml:space="preserve"> </v>
      </c>
      <c r="BN164" s="25">
        <v>990</v>
      </c>
      <c r="BO164" s="25">
        <v>990</v>
      </c>
      <c r="BP164" t="str">
        <f>IFERROR((SMALL(BK164:BL164,1)+SMALL(BK164:BL164,2))/2," ")</f>
        <v xml:space="preserve"> </v>
      </c>
      <c r="BQ164" t="str">
        <f>IFERROR(SMALL(BK164:BL164,1)+(SMALL(BK164:BL164,1)*0.2)," ")</f>
        <v xml:space="preserve"> </v>
      </c>
      <c r="BS164" s="25">
        <f>MIN(BO164,BP164,BQ164)</f>
        <v>990</v>
      </c>
    </row>
    <row r="165" spans="1:71" x14ac:dyDescent="0.25">
      <c r="A165">
        <v>2015073124</v>
      </c>
      <c r="B165" t="s">
        <v>270</v>
      </c>
      <c r="C165" t="s">
        <v>272</v>
      </c>
      <c r="D165" t="s">
        <v>58</v>
      </c>
      <c r="E165" t="s">
        <v>57</v>
      </c>
      <c r="F165">
        <v>2004</v>
      </c>
      <c r="G165" t="str">
        <f>VLOOKUP(F165,'18 Age Cats'!A:B,2,FALSE)</f>
        <v>U16</v>
      </c>
      <c r="H165" t="s">
        <v>598</v>
      </c>
      <c r="I165" t="s">
        <v>598</v>
      </c>
      <c r="J165" s="36">
        <f>AM165</f>
        <v>147.86500000000001</v>
      </c>
      <c r="K165">
        <v>22</v>
      </c>
      <c r="L165" t="str">
        <f>IF(J165=AI165,"*"," ")</f>
        <v xml:space="preserve"> </v>
      </c>
      <c r="M165" s="36">
        <f>BH165</f>
        <v>149.07499999999999</v>
      </c>
      <c r="N165">
        <v>24</v>
      </c>
      <c r="O165" t="str">
        <f>IF(M165=BD165,"*"," ")</f>
        <v xml:space="preserve"> </v>
      </c>
      <c r="P165" s="36">
        <f>BS165</f>
        <v>214.535</v>
      </c>
      <c r="Q165">
        <v>23</v>
      </c>
      <c r="R165" t="str">
        <f>IF(P165=BO165,"*"," ")</f>
        <v xml:space="preserve"> </v>
      </c>
      <c r="T165" s="21" t="str">
        <f>IFERROR(VLOOKUP(A165,'15.07.18.1 Mt Hutt SL'!C:I,7,FALSE)," ")</f>
        <v xml:space="preserve"> </v>
      </c>
      <c r="U165" s="21">
        <f>IFERROR(VLOOKUP(A165,'15.07.18.2 Mt Hutt SL'!C:I,7,FALSE)," ")</f>
        <v>1028.1500000000001</v>
      </c>
      <c r="V165" s="21">
        <f>IFERROR(VLOOKUP(A165,'12.08.18.1 Whaka SL'!A:G,7,FALSE)," ")</f>
        <v>164.52</v>
      </c>
      <c r="W165" s="21" t="str">
        <f>IFERROR(VLOOKUP(A165,'12.08.18.2 Whaka SL'!A:G,7,FALSE)," ")</f>
        <v xml:space="preserve"> </v>
      </c>
      <c r="X165" s="24"/>
      <c r="Y165" s="21">
        <f>IFERROR(VLOOKUP(A165,'20.08.18.2 Coronet SL'!C:K,9,FALSE)," ")</f>
        <v>239.2</v>
      </c>
      <c r="Z165" s="21" t="str">
        <f>IFERROR(VLOOKUP(A165,'16.09.18.1 Mt Hutt SL'!A:B,2,FALSE)," ")</f>
        <v xml:space="preserve"> </v>
      </c>
      <c r="AA165" s="21" t="str">
        <f>IFERROR(VLOOKUP(A165,'16.09.18 .2 Mt Hutt SL'!A:B,2,FALSE)," ")</f>
        <v xml:space="preserve"> </v>
      </c>
      <c r="AB165" s="21">
        <f>IFERROR(VLOOKUP(A165,'180923.1 WH SL'!C:K,9,FALSE)," ")</f>
        <v>255.07</v>
      </c>
      <c r="AC165" s="21">
        <f>IFERROR(VLOOKUP(A165,'180927.1 CA SL '!A:L,12,FALSE)," ")</f>
        <v>254.72</v>
      </c>
      <c r="AD165" s="21">
        <f>IFERROR(VLOOKUP(A165,'180927.2 CA SL'!A:L,12,FALSE)," ")</f>
        <v>150.16999999999999</v>
      </c>
      <c r="AE165" s="21">
        <f>IFERROR(VLOOKUP(A165,'21.10.18.2   Snowplanet SL'!C:J,8,FALSE)," ")</f>
        <v>145.56</v>
      </c>
      <c r="AF165">
        <f>IFERROR(VLOOKUP(A165,'21.10.18.4 Snowplanet SL'!C:J,8,FALSE)," ")</f>
        <v>152.91999999999999</v>
      </c>
      <c r="AH165" s="25">
        <f>IFERROR(VLOOKUP(A165,'18.0 Base List'!A:G,5,FALSE),"990.00")</f>
        <v>196.73599999999999</v>
      </c>
      <c r="AI165" s="25">
        <f>AH165+(AH165*0.5)</f>
        <v>295.10399999999998</v>
      </c>
      <c r="AJ165">
        <f>IFERROR((SMALL(T165:AF165,1)+SMALL(T165:AF165,2))/2," ")</f>
        <v>147.86500000000001</v>
      </c>
      <c r="AK165">
        <f>IFERROR(SMALL(T165:AF165,1)+(SMALL(T165:AF165,1)*0.2)," ")</f>
        <v>174.672</v>
      </c>
      <c r="AM165" s="25">
        <f>MIN(AI165,AJ165,AK165)</f>
        <v>147.86500000000001</v>
      </c>
      <c r="AP165" s="21">
        <f>IFERROR(VLOOKUP(A165,'11.08.18.1 Whaka GS'!A:I,9,FALSE)," ")</f>
        <v>364.54</v>
      </c>
      <c r="AQ165" s="21">
        <f>IFERROR(VLOOKUP(A165,'11.08.18.2 Whaka GS'!A:G,7,FALSE)," ")</f>
        <v>149.91</v>
      </c>
      <c r="AT165" s="21">
        <f>IFERROR(VLOOKUP(A165,'19.08.18 .1 Coronet GS'!C:K,9,FALSE)," ")</f>
        <v>211.49</v>
      </c>
      <c r="AU165" s="21">
        <f>IFERROR(VLOOKUP(A165,'19.08.18 .2 Coronet GS'!C:K,9,FALSE)," ")</f>
        <v>208</v>
      </c>
      <c r="AV165" s="21">
        <f>IFERROR(VLOOKUP(A165,'15.09.18.1 Mt Hutt GS '!A:B,2,FALSE)," ")</f>
        <v>183.81</v>
      </c>
      <c r="AW165" s="21">
        <f>IFERROR(VLOOKUP(A165,'180922.1 WH GS'!C:K,9,FALSE)," ")</f>
        <v>194.21</v>
      </c>
      <c r="AX165" s="21">
        <f>IFERROR(VLOOKUP(A165,'180922.2 WH GS 2'!C:K,9,FALSE)," ")</f>
        <v>148.24</v>
      </c>
      <c r="AY165" s="21">
        <f>IFERROR(VLOOKUP(A165,'180928.1 CA GS'!A:L,12,FALSE)," " )</f>
        <v>163.21</v>
      </c>
      <c r="AZ165" s="21">
        <f>IFERROR(VLOOKUP(A165,'180928.2 CA GS'!C:I,7,FALSE)," ")</f>
        <v>183.88</v>
      </c>
      <c r="BA165" s="21" t="str">
        <f>IFERROR(VLOOKUP(A165,'180928.3 CA GS'!C:I,7,FALSE)," ")</f>
        <v xml:space="preserve"> </v>
      </c>
      <c r="BC165" s="25">
        <f>IFERROR(VLOOKUP(A165,'18.0 Base List'!A:F,6,FALSE),"990.00")</f>
        <v>178.465</v>
      </c>
      <c r="BD165" s="25">
        <f>BC165+(BC165*0.5)</f>
        <v>267.69749999999999</v>
      </c>
      <c r="BE165">
        <f>IFERROR((SMALL(AP165:BA165,1)+SMALL(AP165:BA165,2))/2," ")</f>
        <v>149.07499999999999</v>
      </c>
      <c r="BF165">
        <f>IFERROR(SMALL(AP165:BA165,1)+(SMALL(AP165:BA165,1)*0.2)," ")</f>
        <v>177.88800000000001</v>
      </c>
      <c r="BH165" s="25">
        <f>MIN(BD165,BE165,BF165)</f>
        <v>149.07499999999999</v>
      </c>
      <c r="BK165" s="21">
        <f>IFERROR(VLOOKUP(A165,'14.09.18 Mt Hutt SG'!A:C,2,FALSE)," ")</f>
        <v>209.34</v>
      </c>
      <c r="BL165" s="21">
        <f>IFERROR(VLOOKUP(A165,'14.09.18.2 Mt Hutt SG'!A:B,2,FALSE)," ")</f>
        <v>219.73</v>
      </c>
      <c r="BN165" s="25">
        <v>990</v>
      </c>
      <c r="BO165" s="25">
        <v>990</v>
      </c>
      <c r="BP165">
        <f>IFERROR((SMALL(BK165:BL165,1)+SMALL(BK165:BL165,2))/2," ")</f>
        <v>214.535</v>
      </c>
      <c r="BQ165">
        <f>IFERROR(SMALL(BK165:BL165,1)+(SMALL(BK165:BL165,1)*0.2)," ")</f>
        <v>251.208</v>
      </c>
      <c r="BS165" s="25">
        <f>MIN(BO165,BP165,BQ165)</f>
        <v>214.535</v>
      </c>
    </row>
    <row r="166" spans="1:71" x14ac:dyDescent="0.25">
      <c r="A166">
        <v>2018070323</v>
      </c>
      <c r="B166" t="s">
        <v>559</v>
      </c>
      <c r="C166" t="s">
        <v>560</v>
      </c>
      <c r="D166" t="s">
        <v>561</v>
      </c>
      <c r="E166" t="s">
        <v>57</v>
      </c>
      <c r="F166">
        <v>2005</v>
      </c>
      <c r="G166" t="str">
        <f>VLOOKUP(F166,'18 Age Cats'!A:B,2,FALSE)</f>
        <v>U14</v>
      </c>
      <c r="I166" t="s">
        <v>606</v>
      </c>
      <c r="J166" s="36">
        <f>AM166</f>
        <v>990</v>
      </c>
      <c r="L166" t="str">
        <f>IF(J166=AI166,"*"," ")</f>
        <v>*</v>
      </c>
      <c r="M166" s="36">
        <f>BH166</f>
        <v>990</v>
      </c>
      <c r="O166" t="str">
        <f>IF(M166=BD166,"*"," ")</f>
        <v>*</v>
      </c>
      <c r="P166" s="36">
        <f>BS166</f>
        <v>990</v>
      </c>
      <c r="R166" t="str">
        <f>IF(P166=BO166,"*"," ")</f>
        <v>*</v>
      </c>
      <c r="T166" s="21" t="str">
        <f>IFERROR(VLOOKUP(A166,'15.07.18.1 Mt Hutt SL'!C:I,7,FALSE)," ")</f>
        <v xml:space="preserve"> </v>
      </c>
      <c r="U166" s="21" t="str">
        <f>IFERROR(VLOOKUP(A166,'15.07.18.2 Mt Hutt SL'!C:I,7,FALSE)," ")</f>
        <v xml:space="preserve"> </v>
      </c>
      <c r="V166" s="21" t="str">
        <f>IFERROR(VLOOKUP(A166,'12.08.18.1 Whaka SL'!A:G,7,FALSE)," ")</f>
        <v xml:space="preserve"> </v>
      </c>
      <c r="W166" s="21" t="str">
        <f>IFERROR(VLOOKUP(A166,'12.08.18.2 Whaka SL'!A:G,7,FALSE)," ")</f>
        <v xml:space="preserve"> </v>
      </c>
      <c r="X166" s="24" t="str">
        <f>IFERROR(VLOOKUP(A166,'20.08.18.1 Coronet SL'!C:K,9,FALSE)," ")</f>
        <v xml:space="preserve"> </v>
      </c>
      <c r="Y166" s="21" t="str">
        <f>IFERROR(VLOOKUP(A166,'20.08.18.2 Coronet SL'!C:K,9,FALSE)," ")</f>
        <v xml:space="preserve"> </v>
      </c>
      <c r="Z166" s="21" t="str">
        <f>IFERROR(VLOOKUP(A166,'16.09.18.1 Mt Hutt SL'!A:B,2,FALSE)," ")</f>
        <v xml:space="preserve"> </v>
      </c>
      <c r="AA166" s="21" t="str">
        <f>IFERROR(VLOOKUP(A166,'16.09.18 .2 Mt Hutt SL'!A:B,2,FALSE)," ")</f>
        <v xml:space="preserve"> </v>
      </c>
      <c r="AB166" s="21" t="str">
        <f>IFERROR(VLOOKUP(A166,'180923.1 WH SL'!C:K,9,FALSE)," ")</f>
        <v xml:space="preserve"> </v>
      </c>
      <c r="AC166" s="21" t="str">
        <f>IFERROR(VLOOKUP(A166,'180927.1 CA SL '!A:L,12,FALSE)," ")</f>
        <v xml:space="preserve"> </v>
      </c>
      <c r="AD166" s="21" t="str">
        <f>IFERROR(VLOOKUP(A166,'180927.2 CA SL'!A:L,12,FALSE)," ")</f>
        <v xml:space="preserve"> </v>
      </c>
      <c r="AE166" s="21" t="str">
        <f>IFERROR(VLOOKUP(A166,'21.10.18.2   Snowplanet SL'!C:J,8,FALSE)," ")</f>
        <v xml:space="preserve"> </v>
      </c>
      <c r="AF166" t="str">
        <f>IFERROR(VLOOKUP(A166,'21.10.18.4 Snowplanet SL'!C:J,8,FALSE)," ")</f>
        <v xml:space="preserve"> </v>
      </c>
      <c r="AH166" s="25">
        <v>990</v>
      </c>
      <c r="AI166" s="25">
        <v>990</v>
      </c>
      <c r="AJ166" t="str">
        <f>IFERROR((SMALL(T166:AF166,1)+SMALL(T166:AF166,2))/2," ")</f>
        <v xml:space="preserve"> </v>
      </c>
      <c r="AK166" t="str">
        <f>IFERROR(SMALL(T166:AF166,1)+(SMALL(T166:AF166,1)*0.2)," ")</f>
        <v xml:space="preserve"> </v>
      </c>
      <c r="AM166" s="25">
        <f>MIN(AI166,AJ166,AK166)</f>
        <v>990</v>
      </c>
      <c r="AP166" s="21" t="str">
        <f>IFERROR(VLOOKUP(A166,'11.08.18.1 Whaka GS'!A:I,9,FALSE)," ")</f>
        <v xml:space="preserve"> </v>
      </c>
      <c r="AQ166" s="21" t="str">
        <f>IFERROR(VLOOKUP(A166,'11.08.18.2 Whaka GS'!A:G,7,FALSE)," ")</f>
        <v xml:space="preserve"> </v>
      </c>
      <c r="AR166" s="21" t="str">
        <f>IFERROR(VLOOKUP(A166,'18.08.18 .1 Coronet GS'!C:K,9,FALSE)," ")</f>
        <v xml:space="preserve"> </v>
      </c>
      <c r="AS166" s="21" t="str">
        <f>IFERROR(VLOOKUP(A166,'18.08.18 .2 Coronet GS'!C:K,9,FALSE)," ")</f>
        <v xml:space="preserve"> </v>
      </c>
      <c r="AT166" s="21" t="str">
        <f>IFERROR(VLOOKUP(A166,'19.08.18 .1 Coronet GS'!C:K,9,FALSE)," ")</f>
        <v xml:space="preserve"> </v>
      </c>
      <c r="AU166" s="21" t="str">
        <f>IFERROR(VLOOKUP(A166,'19.08.18 .2 Coronet GS'!C:K,9,FALSE)," ")</f>
        <v xml:space="preserve"> </v>
      </c>
      <c r="AV166" s="21" t="str">
        <f>IFERROR(VLOOKUP(A166,'15.09.18.1 Mt Hutt GS '!A:B,2,FALSE)," ")</f>
        <v xml:space="preserve"> </v>
      </c>
      <c r="AW166" s="21" t="str">
        <f>IFERROR(VLOOKUP(A166,'180922.1 WH GS'!C:K,9,FALSE)," ")</f>
        <v xml:space="preserve"> </v>
      </c>
      <c r="AX166" s="21" t="str">
        <f>IFERROR(VLOOKUP(A166,'180922.2 WH GS 2'!C:K,9,FALSE)," ")</f>
        <v xml:space="preserve"> </v>
      </c>
      <c r="AY166" s="21" t="str">
        <f>IFERROR(VLOOKUP(A166,'180928.1 CA GS'!A:L,12,FALSE)," " )</f>
        <v xml:space="preserve"> </v>
      </c>
      <c r="AZ166" s="21" t="str">
        <f>IFERROR(VLOOKUP(A166,'180928.2 CA GS'!C:I,7,FALSE)," ")</f>
        <v xml:space="preserve"> </v>
      </c>
      <c r="BA166" s="21" t="str">
        <f>IFERROR(VLOOKUP(A166,'180928.3 CA GS'!C:I,7,FALSE)," ")</f>
        <v xml:space="preserve"> </v>
      </c>
      <c r="BC166" s="25">
        <v>990</v>
      </c>
      <c r="BD166" s="25">
        <v>990</v>
      </c>
      <c r="BE166" t="str">
        <f>IFERROR((SMALL(AP166:BA166,1)+SMALL(AP166:BA166,2))/2," ")</f>
        <v xml:space="preserve"> </v>
      </c>
      <c r="BF166" t="str">
        <f>IFERROR(SMALL(AP166:BA166,1)+(SMALL(AP166:BA166,1)*0.2)," ")</f>
        <v xml:space="preserve"> </v>
      </c>
      <c r="BH166" s="25">
        <f>MIN(BD166,BE166,BF166)</f>
        <v>990</v>
      </c>
      <c r="BK166" s="21" t="str">
        <f>IFERROR(VLOOKUP(A166,'14.09.18 Mt Hutt SG'!A:C,2,FALSE)," ")</f>
        <v xml:space="preserve"> </v>
      </c>
      <c r="BL166" s="21" t="str">
        <f>IFERROR(VLOOKUP(A166,'14.09.18.2 Mt Hutt SG'!A:B,2,FALSE)," ")</f>
        <v xml:space="preserve"> </v>
      </c>
      <c r="BN166" s="25">
        <v>990</v>
      </c>
      <c r="BO166" s="25">
        <v>990</v>
      </c>
      <c r="BP166" t="str">
        <f>IFERROR((SMALL(BK166:BL166,1)+SMALL(BK166:BL166,2))/2," ")</f>
        <v xml:space="preserve"> </v>
      </c>
      <c r="BQ166" t="str">
        <f>IFERROR(SMALL(BK166:BL166,1)+(SMALL(BK166:BL166,1)*0.2)," ")</f>
        <v xml:space="preserve"> </v>
      </c>
      <c r="BS166" s="25">
        <f>MIN(BO166,BP166,BQ166)</f>
        <v>990</v>
      </c>
    </row>
    <row r="167" spans="1:71" x14ac:dyDescent="0.25">
      <c r="A167">
        <v>2015073164</v>
      </c>
      <c r="B167" t="s">
        <v>186</v>
      </c>
      <c r="C167" t="s">
        <v>187</v>
      </c>
      <c r="E167" t="s">
        <v>57</v>
      </c>
      <c r="F167">
        <v>2005</v>
      </c>
      <c r="G167" t="str">
        <f>VLOOKUP(F167,'18 Age Cats'!A:B,2,FALSE)</f>
        <v>U14</v>
      </c>
      <c r="J167" s="36">
        <f>AM167</f>
        <v>990</v>
      </c>
      <c r="L167" t="str">
        <f>IF(J167=AI167,"*"," ")</f>
        <v>*</v>
      </c>
      <c r="M167" s="36">
        <f>BH167</f>
        <v>990</v>
      </c>
      <c r="O167" t="str">
        <f>IF(M167=BD167,"*"," ")</f>
        <v>*</v>
      </c>
      <c r="P167" s="36">
        <f>BS167</f>
        <v>990</v>
      </c>
      <c r="R167" t="str">
        <f>IF(P167=BO167,"*"," ")</f>
        <v>*</v>
      </c>
      <c r="T167" s="21" t="str">
        <f>IFERROR(VLOOKUP(A167,'15.07.18.1 Mt Hutt SL'!C:I,7,FALSE)," ")</f>
        <v xml:space="preserve"> </v>
      </c>
      <c r="U167" s="21" t="str">
        <f>IFERROR(VLOOKUP(A167,'15.07.18.2 Mt Hutt SL'!C:I,7,FALSE)," ")</f>
        <v xml:space="preserve"> </v>
      </c>
      <c r="V167" s="21" t="str">
        <f>IFERROR(VLOOKUP(A167,'12.08.18.1 Whaka SL'!A:G,7,FALSE)," ")</f>
        <v xml:space="preserve"> </v>
      </c>
      <c r="W167" s="21" t="str">
        <f>IFERROR(VLOOKUP(A167,'12.08.18.2 Whaka SL'!A:G,7,FALSE)," ")</f>
        <v xml:space="preserve"> </v>
      </c>
      <c r="X167" s="24" t="str">
        <f>IFERROR(VLOOKUP(A167,'20.08.18.1 Coronet SL'!C:K,9,FALSE)," ")</f>
        <v xml:space="preserve"> </v>
      </c>
      <c r="Y167" s="21" t="str">
        <f>IFERROR(VLOOKUP(A167,'20.08.18.2 Coronet SL'!C:K,9,FALSE)," ")</f>
        <v xml:space="preserve"> </v>
      </c>
      <c r="Z167" s="21" t="str">
        <f>IFERROR(VLOOKUP(A167,'16.09.18.1 Mt Hutt SL'!A:B,2,FALSE)," ")</f>
        <v xml:space="preserve"> </v>
      </c>
      <c r="AA167" s="21" t="str">
        <f>IFERROR(VLOOKUP(A167,'16.09.18 .2 Mt Hutt SL'!A:B,2,FALSE)," ")</f>
        <v xml:space="preserve"> </v>
      </c>
      <c r="AB167" s="21" t="str">
        <f>IFERROR(VLOOKUP(A167,'180923.1 WH SL'!C:K,9,FALSE)," ")</f>
        <v xml:space="preserve"> </v>
      </c>
      <c r="AC167" s="21" t="str">
        <f>IFERROR(VLOOKUP(A167,'180927.1 CA SL '!A:L,12,FALSE)," ")</f>
        <v xml:space="preserve"> </v>
      </c>
      <c r="AD167" s="21" t="str">
        <f>IFERROR(VLOOKUP(A167,'180927.2 CA SL'!A:L,12,FALSE)," ")</f>
        <v xml:space="preserve"> </v>
      </c>
      <c r="AE167" s="21" t="str">
        <f>IFERROR(VLOOKUP(A167,'21.10.18.2   Snowplanet SL'!C:J,8,FALSE)," ")</f>
        <v xml:space="preserve"> </v>
      </c>
      <c r="AF167" t="str">
        <f>IFERROR(VLOOKUP(A167,'21.10.18.4 Snowplanet SL'!C:J,8,FALSE)," ")</f>
        <v xml:space="preserve"> </v>
      </c>
      <c r="AH167" s="25">
        <f>IFERROR(VLOOKUP(A167,'18.0 Base List'!A:G,5,FALSE),"990.00")</f>
        <v>990</v>
      </c>
      <c r="AI167" s="25">
        <v>990</v>
      </c>
      <c r="AJ167" t="str">
        <f>IFERROR((SMALL(T167:AF167,1)+SMALL(T167:AF167,2))/2," ")</f>
        <v xml:space="preserve"> </v>
      </c>
      <c r="AK167" t="str">
        <f>IFERROR(SMALL(T167:AF167,1)+(SMALL(T167:AF167,1)*0.2)," ")</f>
        <v xml:space="preserve"> </v>
      </c>
      <c r="AM167" s="25">
        <f>MIN(AI167,AJ167,AK167)</f>
        <v>990</v>
      </c>
      <c r="AP167" s="21" t="str">
        <f>IFERROR(VLOOKUP(A167,'11.08.18.1 Whaka GS'!A:I,9,FALSE)," ")</f>
        <v xml:space="preserve"> </v>
      </c>
      <c r="AQ167" s="21" t="str">
        <f>IFERROR(VLOOKUP(A167,'11.08.18.2 Whaka GS'!A:G,7,FALSE)," ")</f>
        <v xml:space="preserve"> </v>
      </c>
      <c r="AR167" s="21" t="str">
        <f>IFERROR(VLOOKUP(A167,'18.08.18 .1 Coronet GS'!C:K,9,FALSE)," ")</f>
        <v xml:space="preserve"> </v>
      </c>
      <c r="AS167" s="21" t="str">
        <f>IFERROR(VLOOKUP(A167,'18.08.18 .2 Coronet GS'!C:K,9,FALSE)," ")</f>
        <v xml:space="preserve"> </v>
      </c>
      <c r="AT167" s="21" t="str">
        <f>IFERROR(VLOOKUP(A167,'19.08.18 .1 Coronet GS'!C:K,9,FALSE)," ")</f>
        <v xml:space="preserve"> </v>
      </c>
      <c r="AU167" s="21" t="str">
        <f>IFERROR(VLOOKUP(A167,'19.08.18 .2 Coronet GS'!C:K,9,FALSE)," ")</f>
        <v xml:space="preserve"> </v>
      </c>
      <c r="AV167" s="21" t="str">
        <f>IFERROR(VLOOKUP(A167,'15.09.18.1 Mt Hutt GS '!A:B,2,FALSE)," ")</f>
        <v xml:space="preserve"> </v>
      </c>
      <c r="AW167" s="21" t="str">
        <f>IFERROR(VLOOKUP(A167,'180922.1 WH GS'!C:K,9,FALSE)," ")</f>
        <v xml:space="preserve"> </v>
      </c>
      <c r="AX167" s="21" t="str">
        <f>IFERROR(VLOOKUP(A167,'180922.2 WH GS 2'!C:K,9,FALSE)," ")</f>
        <v xml:space="preserve"> </v>
      </c>
      <c r="AY167" s="21" t="str">
        <f>IFERROR(VLOOKUP(A167,'180928.1 CA GS'!A:L,12,FALSE)," " )</f>
        <v xml:space="preserve"> </v>
      </c>
      <c r="AZ167" s="21" t="str">
        <f>IFERROR(VLOOKUP(A167,'180928.2 CA GS'!C:I,7,FALSE)," ")</f>
        <v xml:space="preserve"> </v>
      </c>
      <c r="BA167" s="21" t="str">
        <f>IFERROR(VLOOKUP(A167,'180928.3 CA GS'!C:I,7,FALSE)," ")</f>
        <v xml:space="preserve"> </v>
      </c>
      <c r="BC167" s="25">
        <v>990</v>
      </c>
      <c r="BD167" s="25">
        <v>990</v>
      </c>
      <c r="BE167" t="str">
        <f>IFERROR((SMALL(AP167:BA167,1)+SMALL(AP167:BA167,2))/2," ")</f>
        <v xml:space="preserve"> </v>
      </c>
      <c r="BF167" t="str">
        <f>IFERROR(SMALL(AP167:BA167,1)+(SMALL(AP167:BA167,1)*0.2)," ")</f>
        <v xml:space="preserve"> </v>
      </c>
      <c r="BH167" s="25">
        <f>MIN(BD167,BE167,BF167)</f>
        <v>990</v>
      </c>
      <c r="BK167" s="21" t="str">
        <f>IFERROR(VLOOKUP(A167,'14.09.18 Mt Hutt SG'!A:C,2,FALSE)," ")</f>
        <v xml:space="preserve"> </v>
      </c>
      <c r="BL167" s="21" t="str">
        <f>IFERROR(VLOOKUP(A167,'14.09.18.2 Mt Hutt SG'!A:B,2,FALSE)," ")</f>
        <v xml:space="preserve"> </v>
      </c>
      <c r="BN167" s="25">
        <v>990</v>
      </c>
      <c r="BO167" s="25">
        <v>990</v>
      </c>
      <c r="BP167" t="str">
        <f>IFERROR((SMALL(BK167:BL167,1)+SMALL(BK167:BL167,2))/2," ")</f>
        <v xml:space="preserve"> </v>
      </c>
      <c r="BQ167" t="str">
        <f>IFERROR(SMALL(BK167:BL167,1)+(SMALL(BK167:BL167,1)*0.2)," ")</f>
        <v xml:space="preserve"> </v>
      </c>
      <c r="BS167" s="25">
        <f>MIN(BO167,BP167,BQ167)</f>
        <v>990</v>
      </c>
    </row>
    <row r="168" spans="1:71" x14ac:dyDescent="0.25">
      <c r="A168">
        <v>2015073163</v>
      </c>
      <c r="B168" t="s">
        <v>380</v>
      </c>
      <c r="C168" t="s">
        <v>187</v>
      </c>
      <c r="E168" t="s">
        <v>57</v>
      </c>
      <c r="F168">
        <v>2003</v>
      </c>
      <c r="G168" t="str">
        <f>VLOOKUP(F168,'18 Age Cats'!A:B,2,FALSE)</f>
        <v>U16</v>
      </c>
      <c r="J168" s="36">
        <f>AM168</f>
        <v>990</v>
      </c>
      <c r="L168" t="str">
        <f>IF(J168=AI168,"*"," ")</f>
        <v>*</v>
      </c>
      <c r="M168" s="36">
        <f>BH168</f>
        <v>990</v>
      </c>
      <c r="O168" t="str">
        <f>IF(M168=BD168,"*"," ")</f>
        <v>*</v>
      </c>
      <c r="P168" s="36">
        <f>BS168</f>
        <v>990</v>
      </c>
      <c r="R168" t="str">
        <f>IF(P168=BO168,"*"," ")</f>
        <v>*</v>
      </c>
      <c r="T168" s="21" t="str">
        <f>IFERROR(VLOOKUP(A168,'15.07.18.1 Mt Hutt SL'!C:I,7,FALSE)," ")</f>
        <v xml:space="preserve"> </v>
      </c>
      <c r="U168" s="21" t="str">
        <f>IFERROR(VLOOKUP(A168,'15.07.18.2 Mt Hutt SL'!C:I,7,FALSE)," ")</f>
        <v xml:space="preserve"> </v>
      </c>
      <c r="V168" s="21" t="str">
        <f>IFERROR(VLOOKUP(A168,'12.08.18.1 Whaka SL'!A:G,7,FALSE)," ")</f>
        <v xml:space="preserve"> </v>
      </c>
      <c r="W168" s="21" t="str">
        <f>IFERROR(VLOOKUP(A168,'12.08.18.2 Whaka SL'!A:G,7,FALSE)," ")</f>
        <v xml:space="preserve"> </v>
      </c>
      <c r="X168" s="24" t="str">
        <f>IFERROR(VLOOKUP(A168,'20.08.18.1 Coronet SL'!C:K,9,FALSE)," ")</f>
        <v xml:space="preserve"> </v>
      </c>
      <c r="Y168" s="21" t="str">
        <f>IFERROR(VLOOKUP(A168,'20.08.18.2 Coronet SL'!C:K,9,FALSE)," ")</f>
        <v xml:space="preserve"> </v>
      </c>
      <c r="Z168" s="21" t="str">
        <f>IFERROR(VLOOKUP(A168,'16.09.18.1 Mt Hutt SL'!A:B,2,FALSE)," ")</f>
        <v xml:space="preserve"> </v>
      </c>
      <c r="AA168" s="21" t="str">
        <f>IFERROR(VLOOKUP(A168,'16.09.18 .2 Mt Hutt SL'!A:B,2,FALSE)," ")</f>
        <v xml:space="preserve"> </v>
      </c>
      <c r="AB168" s="21" t="str">
        <f>IFERROR(VLOOKUP(A168,'180923.1 WH SL'!C:K,9,FALSE)," ")</f>
        <v xml:space="preserve"> </v>
      </c>
      <c r="AC168" s="21" t="str">
        <f>IFERROR(VLOOKUP(A168,'180927.1 CA SL '!A:L,12,FALSE)," ")</f>
        <v xml:space="preserve"> </v>
      </c>
      <c r="AD168" s="21" t="str">
        <f>IFERROR(VLOOKUP(A168,'180927.2 CA SL'!A:L,12,FALSE)," ")</f>
        <v xml:space="preserve"> </v>
      </c>
      <c r="AE168" s="21" t="str">
        <f>IFERROR(VLOOKUP(A168,'21.10.18.2   Snowplanet SL'!C:J,8,FALSE)," ")</f>
        <v xml:space="preserve"> </v>
      </c>
      <c r="AF168" t="str">
        <f>IFERROR(VLOOKUP(A168,'21.10.18.4 Snowplanet SL'!C:J,8,FALSE)," ")</f>
        <v xml:space="preserve"> </v>
      </c>
      <c r="AH168" s="25">
        <f>IFERROR(VLOOKUP(A168,'18.0 Base List'!A:G,5,FALSE),"990.00")</f>
        <v>990</v>
      </c>
      <c r="AI168" s="25">
        <v>990</v>
      </c>
      <c r="AJ168" t="str">
        <f>IFERROR((SMALL(T168:AF168,1)+SMALL(T168:AF168,2))/2," ")</f>
        <v xml:space="preserve"> </v>
      </c>
      <c r="AK168" t="str">
        <f>IFERROR(SMALL(T168:AF168,1)+(SMALL(T168:AF168,1)*0.2)," ")</f>
        <v xml:space="preserve"> </v>
      </c>
      <c r="AM168" s="25">
        <f>MIN(AI168,AJ168,AK168)</f>
        <v>990</v>
      </c>
      <c r="AP168" s="21" t="str">
        <f>IFERROR(VLOOKUP(A168,'11.08.18.1 Whaka GS'!A:I,9,FALSE)," ")</f>
        <v xml:space="preserve"> </v>
      </c>
      <c r="AQ168" s="21" t="str">
        <f>IFERROR(VLOOKUP(A168,'11.08.18.2 Whaka GS'!A:G,7,FALSE)," ")</f>
        <v xml:space="preserve"> </v>
      </c>
      <c r="AR168" s="21" t="str">
        <f>IFERROR(VLOOKUP(A168,'18.08.18 .1 Coronet GS'!C:K,9,FALSE)," ")</f>
        <v xml:space="preserve"> </v>
      </c>
      <c r="AS168" s="21" t="str">
        <f>IFERROR(VLOOKUP(A168,'18.08.18 .2 Coronet GS'!C:K,9,FALSE)," ")</f>
        <v xml:space="preserve"> </v>
      </c>
      <c r="AT168" s="21" t="str">
        <f>IFERROR(VLOOKUP(A168,'19.08.18 .1 Coronet GS'!C:K,9,FALSE)," ")</f>
        <v xml:space="preserve"> </v>
      </c>
      <c r="AU168" s="21" t="str">
        <f>IFERROR(VLOOKUP(A168,'19.08.18 .2 Coronet GS'!C:K,9,FALSE)," ")</f>
        <v xml:space="preserve"> </v>
      </c>
      <c r="AV168" s="21" t="str">
        <f>IFERROR(VLOOKUP(A168,'15.09.18.1 Mt Hutt GS '!A:B,2,FALSE)," ")</f>
        <v xml:space="preserve"> </v>
      </c>
      <c r="AW168" s="21" t="str">
        <f>IFERROR(VLOOKUP(A168,'180922.1 WH GS'!C:K,9,FALSE)," ")</f>
        <v xml:space="preserve"> </v>
      </c>
      <c r="AX168" s="21" t="str">
        <f>IFERROR(VLOOKUP(A168,'180922.2 WH GS 2'!C:K,9,FALSE)," ")</f>
        <v xml:space="preserve"> </v>
      </c>
      <c r="AY168" s="21" t="str">
        <f>IFERROR(VLOOKUP(A168,'180928.1 CA GS'!A:L,12,FALSE)," " )</f>
        <v xml:space="preserve"> </v>
      </c>
      <c r="AZ168" s="21" t="str">
        <f>IFERROR(VLOOKUP(A168,'180928.2 CA GS'!C:I,7,FALSE)," ")</f>
        <v xml:space="preserve"> </v>
      </c>
      <c r="BA168" s="21" t="str">
        <f>IFERROR(VLOOKUP(A168,'180928.3 CA GS'!C:I,7,FALSE)," ")</f>
        <v xml:space="preserve"> </v>
      </c>
      <c r="BC168" s="25">
        <v>990</v>
      </c>
      <c r="BD168" s="25">
        <v>990</v>
      </c>
      <c r="BE168" t="str">
        <f>IFERROR((SMALL(AP168:BA168,1)+SMALL(AP168:BA168,2))/2," ")</f>
        <v xml:space="preserve"> </v>
      </c>
      <c r="BF168" t="str">
        <f>IFERROR(SMALL(AP168:BA168,1)+(SMALL(AP168:BA168,1)*0.2)," ")</f>
        <v xml:space="preserve"> </v>
      </c>
      <c r="BH168" s="25">
        <f>MIN(BD168,BE168,BF168)</f>
        <v>990</v>
      </c>
      <c r="BK168" s="21" t="str">
        <f>IFERROR(VLOOKUP(A168,'14.09.18 Mt Hutt SG'!A:C,2,FALSE)," ")</f>
        <v xml:space="preserve"> </v>
      </c>
      <c r="BL168" s="21" t="str">
        <f>IFERROR(VLOOKUP(A168,'14.09.18.2 Mt Hutt SG'!A:B,2,FALSE)," ")</f>
        <v xml:space="preserve"> </v>
      </c>
      <c r="BN168" s="25">
        <v>990</v>
      </c>
      <c r="BO168" s="25">
        <v>990</v>
      </c>
      <c r="BP168" t="str">
        <f>IFERROR((SMALL(BK168:BL168,1)+SMALL(BK168:BL168,2))/2," ")</f>
        <v xml:space="preserve"> </v>
      </c>
      <c r="BQ168" t="str">
        <f>IFERROR(SMALL(BK168:BL168,1)+(SMALL(BK168:BL168,1)*0.2)," ")</f>
        <v xml:space="preserve"> </v>
      </c>
      <c r="BS168" s="25">
        <f>MIN(BO168,BP168,BQ168)</f>
        <v>990</v>
      </c>
    </row>
    <row r="169" spans="1:71" x14ac:dyDescent="0.25">
      <c r="A169">
        <v>2015073184</v>
      </c>
      <c r="B169" t="s">
        <v>562</v>
      </c>
      <c r="C169" t="s">
        <v>563</v>
      </c>
      <c r="D169" t="s">
        <v>94</v>
      </c>
      <c r="E169" t="s">
        <v>52</v>
      </c>
      <c r="F169">
        <v>2006</v>
      </c>
      <c r="G169" t="str">
        <f>VLOOKUP(F169,'18 Age Cats'!A:B,2,FALSE)</f>
        <v>U14</v>
      </c>
      <c r="H169" t="s">
        <v>502</v>
      </c>
      <c r="I169" t="s">
        <v>606</v>
      </c>
      <c r="J169" s="36">
        <f>AM169</f>
        <v>990</v>
      </c>
      <c r="L169" t="str">
        <f>IF(J169=AI169,"*"," ")</f>
        <v>*</v>
      </c>
      <c r="M169" s="36">
        <f>BH169</f>
        <v>990</v>
      </c>
      <c r="O169" t="str">
        <f>IF(M169=BD169,"*"," ")</f>
        <v>*</v>
      </c>
      <c r="P169" s="36">
        <f>BS169</f>
        <v>990</v>
      </c>
      <c r="R169" t="str">
        <f>IF(P169=BO169,"*"," ")</f>
        <v>*</v>
      </c>
      <c r="T169" s="21" t="str">
        <f>IFERROR(VLOOKUP(A169,'15.07.18.1 Mt Hutt SL'!C:I,7,FALSE)," ")</f>
        <v xml:space="preserve"> </v>
      </c>
      <c r="U169" s="21" t="str">
        <f>IFERROR(VLOOKUP(A169,'15.07.18.2 Mt Hutt SL'!C:I,7,FALSE)," ")</f>
        <v xml:space="preserve"> </v>
      </c>
      <c r="V169" s="21" t="str">
        <f>IFERROR(VLOOKUP(A169,'12.08.18.1 Whaka SL'!A:G,7,FALSE)," ")</f>
        <v xml:space="preserve"> </v>
      </c>
      <c r="W169" s="21" t="str">
        <f>IFERROR(VLOOKUP(A169,'12.08.18.2 Whaka SL'!A:G,7,FALSE)," ")</f>
        <v xml:space="preserve"> </v>
      </c>
      <c r="X169" s="24" t="str">
        <f>IFERROR(VLOOKUP(A169,'20.08.18.1 Coronet SL'!C:K,9,FALSE)," ")</f>
        <v xml:space="preserve"> </v>
      </c>
      <c r="Y169" s="21" t="str">
        <f>IFERROR(VLOOKUP(A169,'20.08.18.2 Coronet SL'!C:K,9,FALSE)," ")</f>
        <v xml:space="preserve"> </v>
      </c>
      <c r="Z169" s="21" t="str">
        <f>IFERROR(VLOOKUP(A169,'16.09.18.1 Mt Hutt SL'!A:B,2,FALSE)," ")</f>
        <v xml:space="preserve"> </v>
      </c>
      <c r="AA169" s="21" t="str">
        <f>IFERROR(VLOOKUP(A169,'16.09.18 .2 Mt Hutt SL'!A:B,2,FALSE)," ")</f>
        <v xml:space="preserve"> </v>
      </c>
      <c r="AB169" s="21" t="str">
        <f>IFERROR(VLOOKUP(A169,'180923.1 WH SL'!C:K,9,FALSE)," ")</f>
        <v xml:space="preserve"> </v>
      </c>
      <c r="AC169" s="21" t="str">
        <f>IFERROR(VLOOKUP(A169,'180927.1 CA SL '!A:L,12,FALSE)," ")</f>
        <v xml:space="preserve"> </v>
      </c>
      <c r="AD169" s="21" t="str">
        <f>IFERROR(VLOOKUP(A169,'180927.2 CA SL'!A:L,12,FALSE)," ")</f>
        <v xml:space="preserve"> </v>
      </c>
      <c r="AE169" s="21" t="str">
        <f>IFERROR(VLOOKUP(A169,'21.10.18.2   Snowplanet SL'!C:J,8,FALSE)," ")</f>
        <v xml:space="preserve"> </v>
      </c>
      <c r="AF169" t="str">
        <f>IFERROR(VLOOKUP(A169,'21.10.18.4 Snowplanet SL'!C:J,8,FALSE)," ")</f>
        <v xml:space="preserve"> </v>
      </c>
      <c r="AH169" s="25">
        <v>990</v>
      </c>
      <c r="AI169" s="25">
        <v>990</v>
      </c>
      <c r="AJ169" t="str">
        <f>IFERROR((SMALL(T169:AF169,1)+SMALL(T169:AF169,2))/2," ")</f>
        <v xml:space="preserve"> </v>
      </c>
      <c r="AK169" t="str">
        <f>IFERROR(SMALL(T169:AF169,1)+(SMALL(T169:AF169,1)*0.2)," ")</f>
        <v xml:space="preserve"> </v>
      </c>
      <c r="AM169" s="25">
        <f>MIN(AI169,AJ169,AK169)</f>
        <v>990</v>
      </c>
      <c r="AP169" s="21" t="str">
        <f>IFERROR(VLOOKUP(A169,'11.08.18.1 Whaka GS'!A:I,9,FALSE)," ")</f>
        <v xml:space="preserve"> </v>
      </c>
      <c r="AQ169" s="21" t="str">
        <f>IFERROR(VLOOKUP(A169,'11.08.18.2 Whaka GS'!A:G,7,FALSE)," ")</f>
        <v xml:space="preserve"> </v>
      </c>
      <c r="AR169" s="21" t="str">
        <f>IFERROR(VLOOKUP(A169,'18.08.18 .1 Coronet GS'!C:K,9,FALSE)," ")</f>
        <v xml:space="preserve"> </v>
      </c>
      <c r="AS169" s="21" t="str">
        <f>IFERROR(VLOOKUP(A169,'18.08.18 .2 Coronet GS'!C:K,9,FALSE)," ")</f>
        <v xml:space="preserve"> </v>
      </c>
      <c r="AT169" s="21" t="str">
        <f>IFERROR(VLOOKUP(A169,'19.08.18 .1 Coronet GS'!C:K,9,FALSE)," ")</f>
        <v xml:space="preserve"> </v>
      </c>
      <c r="AU169" s="21" t="str">
        <f>IFERROR(VLOOKUP(A169,'19.08.18 .2 Coronet GS'!C:K,9,FALSE)," ")</f>
        <v xml:space="preserve"> </v>
      </c>
      <c r="AV169" s="21" t="str">
        <f>IFERROR(VLOOKUP(A169,'15.09.18.1 Mt Hutt GS '!A:B,2,FALSE)," ")</f>
        <v xml:space="preserve"> </v>
      </c>
      <c r="AW169" s="21" t="str">
        <f>IFERROR(VLOOKUP(A169,'180922.1 WH GS'!C:K,9,FALSE)," ")</f>
        <v xml:space="preserve"> </v>
      </c>
      <c r="AX169" s="21" t="str">
        <f>IFERROR(VLOOKUP(A169,'180922.2 WH GS 2'!C:K,9,FALSE)," ")</f>
        <v xml:space="preserve"> </v>
      </c>
      <c r="AY169" s="21" t="str">
        <f>IFERROR(VLOOKUP(A169,'180928.1 CA GS'!A:L,12,FALSE)," " )</f>
        <v xml:space="preserve"> </v>
      </c>
      <c r="AZ169" s="21" t="str">
        <f>IFERROR(VLOOKUP(A169,'180928.2 CA GS'!C:I,7,FALSE)," ")</f>
        <v xml:space="preserve"> </v>
      </c>
      <c r="BA169" s="21" t="str">
        <f>IFERROR(VLOOKUP(A169,'180928.3 CA GS'!C:I,7,FALSE)," ")</f>
        <v xml:space="preserve"> </v>
      </c>
      <c r="BC169" s="25">
        <v>990</v>
      </c>
      <c r="BD169" s="25">
        <v>990</v>
      </c>
      <c r="BE169" t="str">
        <f>IFERROR((SMALL(AP169:BA169,1)+SMALL(AP169:BA169,2))/2," ")</f>
        <v xml:space="preserve"> </v>
      </c>
      <c r="BF169" t="str">
        <f>IFERROR(SMALL(AP169:BA169,1)+(SMALL(AP169:BA169,1)*0.2)," ")</f>
        <v xml:space="preserve"> </v>
      </c>
      <c r="BH169" s="25">
        <f>MIN(BD169,BE169,BF169)</f>
        <v>990</v>
      </c>
      <c r="BK169" s="21" t="str">
        <f>IFERROR(VLOOKUP(A169,'14.09.18 Mt Hutt SG'!A:C,2,FALSE)," ")</f>
        <v xml:space="preserve"> </v>
      </c>
      <c r="BL169" s="21" t="str">
        <f>IFERROR(VLOOKUP(A169,'14.09.18.2 Mt Hutt SG'!A:B,2,FALSE)," ")</f>
        <v xml:space="preserve"> </v>
      </c>
      <c r="BN169" s="25">
        <v>990</v>
      </c>
      <c r="BO169" s="25">
        <v>990</v>
      </c>
      <c r="BP169" t="str">
        <f>IFERROR((SMALL(BK169:BL169,1)+SMALL(BK169:BL169,2))/2," ")</f>
        <v xml:space="preserve"> </v>
      </c>
      <c r="BQ169" t="str">
        <f>IFERROR(SMALL(BK169:BL169,1)+(SMALL(BK169:BL169,1)*0.2)," ")</f>
        <v xml:space="preserve"> </v>
      </c>
      <c r="BS169" s="25">
        <f>MIN(BO169,BP169,BQ169)</f>
        <v>990</v>
      </c>
    </row>
    <row r="170" spans="1:71" x14ac:dyDescent="0.25">
      <c r="A170">
        <v>2018050242</v>
      </c>
      <c r="B170" t="s">
        <v>564</v>
      </c>
      <c r="C170" t="s">
        <v>565</v>
      </c>
      <c r="D170" t="s">
        <v>58</v>
      </c>
      <c r="E170" t="s">
        <v>57</v>
      </c>
      <c r="F170">
        <v>2006</v>
      </c>
      <c r="G170" t="str">
        <f>VLOOKUP(F170,'18 Age Cats'!A:B,2,FALSE)</f>
        <v>U14</v>
      </c>
      <c r="H170" t="s">
        <v>598</v>
      </c>
      <c r="I170" t="s">
        <v>598</v>
      </c>
      <c r="J170" s="36">
        <f>AM170</f>
        <v>425.04999999999995</v>
      </c>
      <c r="K170">
        <v>68</v>
      </c>
      <c r="L170" t="str">
        <f>IF(J170=AI170,"*"," ")</f>
        <v xml:space="preserve"> </v>
      </c>
      <c r="M170" s="36">
        <f>BH170</f>
        <v>990</v>
      </c>
      <c r="O170" t="str">
        <f>IF(M170=BD170,"*"," ")</f>
        <v>*</v>
      </c>
      <c r="P170" s="36">
        <f>BS170</f>
        <v>990</v>
      </c>
      <c r="R170" t="str">
        <f>IF(P170=BO170,"*"," ")</f>
        <v>*</v>
      </c>
      <c r="T170" s="21">
        <f>IFERROR(VLOOKUP(A170,'15.07.18.1 Mt Hutt SL'!C:I,7,FALSE)," ")</f>
        <v>481.23</v>
      </c>
      <c r="U170" s="21">
        <f>IFERROR(VLOOKUP(A170,'15.07.18.2 Mt Hutt SL'!C:I,7,FALSE)," ")</f>
        <v>432.71</v>
      </c>
      <c r="V170" s="21">
        <f>IFERROR(VLOOKUP(A170,'12.08.18.1 Whaka SL'!A:G,7,FALSE)," ")</f>
        <v>435.28</v>
      </c>
      <c r="W170" s="21">
        <f>IFERROR(VLOOKUP(A170,'12.08.18.2 Whaka SL'!A:G,7,FALSE)," ")</f>
        <v>417.39</v>
      </c>
      <c r="X170" s="24" t="str">
        <f>IFERROR(VLOOKUP(A170,'20.08.18.1 Coronet SL'!C:K,9,FALSE)," ")</f>
        <v xml:space="preserve"> </v>
      </c>
      <c r="Y170" s="21" t="str">
        <f>IFERROR(VLOOKUP(A170,'20.08.18.2 Coronet SL'!C:K,9,FALSE)," ")</f>
        <v xml:space="preserve"> </v>
      </c>
      <c r="Z170" s="21" t="str">
        <f>IFERROR(VLOOKUP(A170,'16.09.18.1 Mt Hutt SL'!A:B,2,FALSE)," ")</f>
        <v xml:space="preserve"> </v>
      </c>
      <c r="AA170" s="21" t="str">
        <f>IFERROR(VLOOKUP(A170,'16.09.18 .2 Mt Hutt SL'!A:B,2,FALSE)," ")</f>
        <v xml:space="preserve"> </v>
      </c>
      <c r="AB170" s="21" t="str">
        <f>IFERROR(VLOOKUP(A170,'180923.1 WH SL'!C:K,9,FALSE)," ")</f>
        <v xml:space="preserve"> </v>
      </c>
      <c r="AC170" s="21" t="str">
        <f>IFERROR(VLOOKUP(A170,'180927.1 CA SL '!A:L,12,FALSE)," ")</f>
        <v xml:space="preserve"> </v>
      </c>
      <c r="AD170" s="21" t="str">
        <f>IFERROR(VLOOKUP(A170,'180927.2 CA SL'!A:L,12,FALSE)," ")</f>
        <v xml:space="preserve"> </v>
      </c>
      <c r="AE170" s="21" t="str">
        <f>IFERROR(VLOOKUP(A170,'21.10.18.2   Snowplanet SL'!C:J,8,FALSE)," ")</f>
        <v xml:space="preserve"> </v>
      </c>
      <c r="AF170" t="str">
        <f>IFERROR(VLOOKUP(A170,'21.10.18.4 Snowplanet SL'!C:J,8,FALSE)," ")</f>
        <v xml:space="preserve"> </v>
      </c>
      <c r="AH170" s="25">
        <v>990</v>
      </c>
      <c r="AI170" s="25">
        <v>990</v>
      </c>
      <c r="AJ170">
        <f>IFERROR((SMALL(T170:AF170,1)+SMALL(T170:AF170,2))/2," ")</f>
        <v>425.04999999999995</v>
      </c>
      <c r="AK170">
        <f>IFERROR(SMALL(T170:AF170,1)+(SMALL(T170:AF170,1)*0.2)," ")</f>
        <v>500.86799999999999</v>
      </c>
      <c r="AM170" s="25">
        <f>MIN(AI170,AJ170,AK170)</f>
        <v>425.04999999999995</v>
      </c>
      <c r="AP170" s="21" t="str">
        <f>IFERROR(VLOOKUP(A170,'11.08.18.1 Whaka GS'!A:I,9,FALSE)," ")</f>
        <v xml:space="preserve"> </v>
      </c>
      <c r="AQ170" s="21" t="str">
        <f>IFERROR(VLOOKUP(A170,'11.08.18.2 Whaka GS'!A:G,7,FALSE)," ")</f>
        <v xml:space="preserve"> </v>
      </c>
      <c r="AR170" s="21" t="str">
        <f>IFERROR(VLOOKUP(A170,'18.08.18 .1 Coronet GS'!C:K,9,FALSE)," ")</f>
        <v xml:space="preserve"> </v>
      </c>
      <c r="AS170" s="21" t="str">
        <f>IFERROR(VLOOKUP(A170,'18.08.18 .2 Coronet GS'!C:K,9,FALSE)," ")</f>
        <v xml:space="preserve"> </v>
      </c>
      <c r="AT170" s="21" t="str">
        <f>IFERROR(VLOOKUP(A170,'19.08.18 .1 Coronet GS'!C:K,9,FALSE)," ")</f>
        <v xml:space="preserve"> </v>
      </c>
      <c r="AU170" s="21" t="str">
        <f>IFERROR(VLOOKUP(A170,'19.08.18 .2 Coronet GS'!C:K,9,FALSE)," ")</f>
        <v xml:space="preserve"> </v>
      </c>
      <c r="AV170" s="21" t="str">
        <f>IFERROR(VLOOKUP(A170,'15.09.18.1 Mt Hutt GS '!A:B,2,FALSE)," ")</f>
        <v xml:space="preserve"> </v>
      </c>
      <c r="AW170" s="21" t="str">
        <f>IFERROR(VLOOKUP(A170,'180922.1 WH GS'!C:K,9,FALSE)," ")</f>
        <v xml:space="preserve"> </v>
      </c>
      <c r="AX170" s="21" t="str">
        <f>IFERROR(VLOOKUP(A170,'180922.2 WH GS 2'!C:K,9,FALSE)," ")</f>
        <v xml:space="preserve"> </v>
      </c>
      <c r="AY170" s="21" t="str">
        <f>IFERROR(VLOOKUP(A170,'180928.1 CA GS'!A:L,12,FALSE)," " )</f>
        <v xml:space="preserve"> </v>
      </c>
      <c r="AZ170" s="21" t="str">
        <f>IFERROR(VLOOKUP(A170,'180928.2 CA GS'!C:I,7,FALSE)," ")</f>
        <v xml:space="preserve"> </v>
      </c>
      <c r="BA170" s="21" t="str">
        <f>IFERROR(VLOOKUP(A170,'180928.3 CA GS'!C:I,7,FALSE)," ")</f>
        <v xml:space="preserve"> </v>
      </c>
      <c r="BC170" s="25">
        <v>990</v>
      </c>
      <c r="BD170" s="25">
        <v>990</v>
      </c>
      <c r="BE170" t="str">
        <f>IFERROR((SMALL(AP170:BA170,1)+SMALL(AP170:BA170,2))/2," ")</f>
        <v xml:space="preserve"> </v>
      </c>
      <c r="BF170" t="str">
        <f>IFERROR(SMALL(AP170:BA170,1)+(SMALL(AP170:BA170,1)*0.2)," ")</f>
        <v xml:space="preserve"> </v>
      </c>
      <c r="BH170" s="25">
        <f>MIN(BD170,BE170,BF170)</f>
        <v>990</v>
      </c>
      <c r="BK170" s="21" t="str">
        <f>IFERROR(VLOOKUP(A170,'14.09.18 Mt Hutt SG'!A:C,2,FALSE)," ")</f>
        <v xml:space="preserve"> </v>
      </c>
      <c r="BL170" s="21" t="str">
        <f>IFERROR(VLOOKUP(A170,'14.09.18.2 Mt Hutt SG'!A:B,2,FALSE)," ")</f>
        <v xml:space="preserve"> </v>
      </c>
      <c r="BN170" s="25">
        <v>990</v>
      </c>
      <c r="BO170" s="25">
        <v>990</v>
      </c>
      <c r="BP170" t="str">
        <f>IFERROR((SMALL(BK170:BL170,1)+SMALL(BK170:BL170,2))/2," ")</f>
        <v xml:space="preserve"> </v>
      </c>
      <c r="BQ170" t="str">
        <f>IFERROR(SMALL(BK170:BL170,1)+(SMALL(BK170:BL170,1)*0.2)," ")</f>
        <v xml:space="preserve"> </v>
      </c>
      <c r="BS170" s="25">
        <f>MIN(BO170,BP170,BQ170)</f>
        <v>990</v>
      </c>
    </row>
    <row r="171" spans="1:71" x14ac:dyDescent="0.25">
      <c r="A171">
        <v>2014102685</v>
      </c>
      <c r="B171" t="s">
        <v>444</v>
      </c>
      <c r="C171" t="s">
        <v>445</v>
      </c>
      <c r="D171" t="s">
        <v>58</v>
      </c>
      <c r="E171" t="s">
        <v>57</v>
      </c>
      <c r="F171">
        <v>2001</v>
      </c>
      <c r="G171" t="str">
        <f>VLOOKUP(F171,'18 Age Cats'!A:B,2,FALSE)</f>
        <v>U19</v>
      </c>
      <c r="H171" t="s">
        <v>598</v>
      </c>
      <c r="I171" t="s">
        <v>598</v>
      </c>
      <c r="J171" s="36">
        <f>AM171</f>
        <v>275.52</v>
      </c>
      <c r="K171">
        <v>45</v>
      </c>
      <c r="L171" t="str">
        <f>IF(J171=AI171,"*"," ")</f>
        <v xml:space="preserve"> </v>
      </c>
      <c r="M171" s="36">
        <f>BH171</f>
        <v>429.9375</v>
      </c>
      <c r="N171">
        <v>70</v>
      </c>
      <c r="O171" t="str">
        <f>IF(M171=BD171,"*"," ")</f>
        <v>*</v>
      </c>
      <c r="P171" s="36">
        <f>BS171</f>
        <v>337.28249999999986</v>
      </c>
      <c r="Q171">
        <v>38</v>
      </c>
      <c r="R171" t="str">
        <f>IF(P171=BO171,"*"," ")</f>
        <v>*</v>
      </c>
      <c r="T171" s="21" t="str">
        <f>IFERROR(VLOOKUP(A171,'15.07.18.1 Mt Hutt SL'!C:I,7,FALSE)," ")</f>
        <v xml:space="preserve"> </v>
      </c>
      <c r="U171" s="21">
        <f>IFERROR(VLOOKUP(A171,'15.07.18.2 Mt Hutt SL'!C:I,7,FALSE)," ")</f>
        <v>229.6</v>
      </c>
      <c r="V171" s="21" t="str">
        <f>IFERROR(VLOOKUP(A171,'12.08.18.1 Whaka SL'!A:G,7,FALSE)," ")</f>
        <v xml:space="preserve"> </v>
      </c>
      <c r="W171" s="21" t="str">
        <f>IFERROR(VLOOKUP(A171,'12.08.18.2 Whaka SL'!A:G,7,FALSE)," ")</f>
        <v xml:space="preserve"> </v>
      </c>
      <c r="X171" s="24" t="str">
        <f>IFERROR(VLOOKUP(A171,'20.08.18.1 Coronet SL'!C:K,9,FALSE)," ")</f>
        <v xml:space="preserve"> </v>
      </c>
      <c r="Y171" s="21" t="str">
        <f>IFERROR(VLOOKUP(A171,'20.08.18.2 Coronet SL'!C:K,9,FALSE)," ")</f>
        <v xml:space="preserve"> </v>
      </c>
      <c r="Z171" s="21" t="str">
        <f>IFERROR(VLOOKUP(A171,'16.09.18.1 Mt Hutt SL'!A:B,2,FALSE)," ")</f>
        <v xml:space="preserve"> </v>
      </c>
      <c r="AA171" s="21" t="str">
        <f>IFERROR(VLOOKUP(A171,'16.09.18 .2 Mt Hutt SL'!A:B,2,FALSE)," ")</f>
        <v xml:space="preserve"> </v>
      </c>
      <c r="AB171" s="21" t="str">
        <f>IFERROR(VLOOKUP(A171,'180923.1 WH SL'!C:K,9,FALSE)," ")</f>
        <v xml:space="preserve"> </v>
      </c>
      <c r="AC171" s="21" t="str">
        <f>IFERROR(VLOOKUP(A171,'180927.1 CA SL '!A:L,12,FALSE)," ")</f>
        <v xml:space="preserve"> </v>
      </c>
      <c r="AD171" s="21" t="str">
        <f>IFERROR(VLOOKUP(A171,'180927.2 CA SL'!A:L,12,FALSE)," ")</f>
        <v xml:space="preserve"> </v>
      </c>
      <c r="AE171" s="21" t="str">
        <f>IFERROR(VLOOKUP(A171,'21.10.18.2   Snowplanet SL'!C:J,8,FALSE)," ")</f>
        <v xml:space="preserve"> </v>
      </c>
      <c r="AF171" t="str">
        <f>IFERROR(VLOOKUP(A171,'21.10.18.4 Snowplanet SL'!C:J,8,FALSE)," ")</f>
        <v xml:space="preserve"> </v>
      </c>
      <c r="AH171" s="25">
        <f>IFERROR(VLOOKUP(A171,'18.0 Base List'!A:G,5,FALSE),"990.00")</f>
        <v>990</v>
      </c>
      <c r="AI171" s="25">
        <v>990</v>
      </c>
      <c r="AJ171" t="str">
        <f>IFERROR((SMALL(T171:AF171,1)+SMALL(T171:AF171,2))/2," ")</f>
        <v xml:space="preserve"> </v>
      </c>
      <c r="AK171">
        <f>IFERROR(SMALL(T171:AF171,1)+(SMALL(T171:AF171,1)*0.2)," ")</f>
        <v>275.52</v>
      </c>
      <c r="AM171" s="25">
        <f>MIN(AI171,AJ171,AK171)</f>
        <v>275.52</v>
      </c>
      <c r="AP171" s="21" t="str">
        <f>IFERROR(VLOOKUP(A171,'11.08.18.1 Whaka GS'!A:I,9,FALSE)," ")</f>
        <v xml:space="preserve"> </v>
      </c>
      <c r="AQ171" s="21" t="str">
        <f>IFERROR(VLOOKUP(A171,'11.08.18.2 Whaka GS'!A:G,7,FALSE)," ")</f>
        <v xml:space="preserve"> </v>
      </c>
      <c r="AR171" s="21" t="str">
        <f>IFERROR(VLOOKUP(A171,'18.08.18 .1 Coronet GS'!C:K,9,FALSE)," ")</f>
        <v xml:space="preserve"> </v>
      </c>
      <c r="AS171" s="21" t="str">
        <f>IFERROR(VLOOKUP(A171,'18.08.18 .2 Coronet GS'!C:K,9,FALSE)," ")</f>
        <v xml:space="preserve"> </v>
      </c>
      <c r="AT171" s="21" t="str">
        <f>IFERROR(VLOOKUP(A171,'19.08.18 .1 Coronet GS'!C:K,9,FALSE)," ")</f>
        <v xml:space="preserve"> </v>
      </c>
      <c r="AU171" s="21" t="str">
        <f>IFERROR(VLOOKUP(A171,'19.08.18 .2 Coronet GS'!C:K,9,FALSE)," ")</f>
        <v xml:space="preserve"> </v>
      </c>
      <c r="AV171" s="21" t="str">
        <f>IFERROR(VLOOKUP(A171,'15.09.18.1 Mt Hutt GS '!A:B,2,FALSE)," ")</f>
        <v xml:space="preserve"> </v>
      </c>
      <c r="AW171" s="21" t="str">
        <f>IFERROR(VLOOKUP(A171,'180922.1 WH GS'!C:K,9,FALSE)," ")</f>
        <v xml:space="preserve"> </v>
      </c>
      <c r="AX171" s="21" t="str">
        <f>IFERROR(VLOOKUP(A171,'180922.2 WH GS 2'!C:K,9,FALSE)," ")</f>
        <v xml:space="preserve"> </v>
      </c>
      <c r="AY171" s="21" t="str">
        <f>IFERROR(VLOOKUP(A171,'180928.1 CA GS'!A:L,12,FALSE)," " )</f>
        <v xml:space="preserve"> </v>
      </c>
      <c r="AZ171" s="21" t="str">
        <f>IFERROR(VLOOKUP(A171,'180928.2 CA GS'!C:I,7,FALSE)," ")</f>
        <v xml:space="preserve"> </v>
      </c>
      <c r="BA171" s="21" t="str">
        <f>IFERROR(VLOOKUP(A171,'180928.3 CA GS'!C:I,7,FALSE)," ")</f>
        <v xml:space="preserve"> </v>
      </c>
      <c r="BC171" s="25">
        <f>IFERROR(VLOOKUP(A171,'18.0 Base List'!A:F,6,FALSE),"990.00")</f>
        <v>286.625</v>
      </c>
      <c r="BD171" s="25">
        <f>BC171+(BC171*0.5)</f>
        <v>429.9375</v>
      </c>
      <c r="BE171" t="str">
        <f>IFERROR((SMALL(AP171:BA171,1)+SMALL(AP171:BA171,2))/2," ")</f>
        <v xml:space="preserve"> </v>
      </c>
      <c r="BF171" t="str">
        <f>IFERROR(SMALL(AP171:BA171,1)+(SMALL(AP171:BA171,1)*0.2)," ")</f>
        <v xml:space="preserve"> </v>
      </c>
      <c r="BH171" s="25">
        <f>MIN(BD171,BE171,BF171)</f>
        <v>429.9375</v>
      </c>
      <c r="BK171" s="21" t="str">
        <f>IFERROR(VLOOKUP(A171,'14.09.18 Mt Hutt SG'!A:C,2,FALSE)," ")</f>
        <v xml:space="preserve"> </v>
      </c>
      <c r="BL171" s="21" t="str">
        <f>IFERROR(VLOOKUP(A171,'14.09.18.2 Mt Hutt SG'!A:B,2,FALSE)," ")</f>
        <v xml:space="preserve"> </v>
      </c>
      <c r="BN171" s="25">
        <f>IFERROR(VLOOKUP(A171,'18.0 Base List'!A:G,7,FALSE),990)</f>
        <v>224.8549999999999</v>
      </c>
      <c r="BO171" s="25">
        <f>BN171+(BN171*0.5)</f>
        <v>337.28249999999986</v>
      </c>
      <c r="BP171" t="str">
        <f>IFERROR((SMALL(BK171:BL171,1)+SMALL(BK171:BL171,2))/2," ")</f>
        <v xml:space="preserve"> </v>
      </c>
      <c r="BQ171" t="str">
        <f>IFERROR(SMALL(BK171:BL171,1)+(SMALL(BK171:BL171,1)*0.2)," ")</f>
        <v xml:space="preserve"> </v>
      </c>
      <c r="BS171" s="25">
        <f>MIN(BO171,BP171,BQ171)</f>
        <v>337.28249999999986</v>
      </c>
    </row>
    <row r="172" spans="1:71" x14ac:dyDescent="0.25">
      <c r="A172">
        <v>2015062969</v>
      </c>
      <c r="B172" t="s">
        <v>85</v>
      </c>
      <c r="C172" t="s">
        <v>86</v>
      </c>
      <c r="D172" t="s">
        <v>58</v>
      </c>
      <c r="E172" t="s">
        <v>57</v>
      </c>
      <c r="F172">
        <v>2005</v>
      </c>
      <c r="G172" t="str">
        <f>VLOOKUP(F172,'18 Age Cats'!A:B,2,FALSE)</f>
        <v>U14</v>
      </c>
      <c r="H172" t="s">
        <v>513</v>
      </c>
      <c r="I172" t="s">
        <v>513</v>
      </c>
      <c r="J172" s="36">
        <f>AM172</f>
        <v>412.255</v>
      </c>
      <c r="K172">
        <v>67</v>
      </c>
      <c r="L172" t="str">
        <f>IF(J172=AI172,"*"," ")</f>
        <v xml:space="preserve"> </v>
      </c>
      <c r="M172" s="36">
        <f>BH172</f>
        <v>396.39</v>
      </c>
      <c r="N172">
        <v>69</v>
      </c>
      <c r="O172" t="str">
        <f>IF(M172=BD172,"*"," ")</f>
        <v xml:space="preserve"> </v>
      </c>
      <c r="P172" s="36">
        <f>BS172</f>
        <v>990</v>
      </c>
      <c r="R172" t="str">
        <f>IF(P172=BO172,"*"," ")</f>
        <v>*</v>
      </c>
      <c r="T172" s="21" t="str">
        <f>IFERROR(VLOOKUP(A172,'15.07.18.1 Mt Hutt SL'!C:I,7,FALSE)," ")</f>
        <v xml:space="preserve"> </v>
      </c>
      <c r="U172" s="21" t="str">
        <f>IFERROR(VLOOKUP(A172,'15.07.18.2 Mt Hutt SL'!C:I,7,FALSE)," ")</f>
        <v xml:space="preserve"> </v>
      </c>
      <c r="V172" s="21">
        <f>IFERROR(VLOOKUP(A172,'12.08.18.1 Whaka SL'!A:G,7,FALSE)," ")</f>
        <v>555.48</v>
      </c>
      <c r="W172" s="21">
        <f>IFERROR(VLOOKUP(A172,'12.08.18.2 Whaka SL'!A:G,7,FALSE)," ")</f>
        <v>416.12</v>
      </c>
      <c r="X172" s="24" t="str">
        <f>IFERROR(VLOOKUP(A172,'20.08.18.1 Coronet SL'!C:K,9,FALSE)," ")</f>
        <v xml:space="preserve"> </v>
      </c>
      <c r="Y172" s="21" t="str">
        <f>IFERROR(VLOOKUP(A172,'20.08.18.2 Coronet SL'!C:K,9,FALSE)," ")</f>
        <v xml:space="preserve"> </v>
      </c>
      <c r="Z172" s="21" t="str">
        <f>IFERROR(VLOOKUP(A172,'16.09.18.1 Mt Hutt SL'!A:B,2,FALSE)," ")</f>
        <v xml:space="preserve"> </v>
      </c>
      <c r="AA172" s="21" t="str">
        <f>IFERROR(VLOOKUP(A172,'16.09.18 .2 Mt Hutt SL'!A:B,2,FALSE)," ")</f>
        <v xml:space="preserve"> </v>
      </c>
      <c r="AB172" s="21">
        <f>IFERROR(VLOOKUP(A172,'180923.1 WH SL'!C:K,9,FALSE)," ")</f>
        <v>408.39</v>
      </c>
      <c r="AC172" s="21" t="str">
        <f>IFERROR(VLOOKUP(A172,'180927.1 CA SL '!A:L,12,FALSE)," ")</f>
        <v xml:space="preserve"> </v>
      </c>
      <c r="AD172" s="21" t="str">
        <f>IFERROR(VLOOKUP(A172,'180927.2 CA SL'!A:L,12,FALSE)," ")</f>
        <v xml:space="preserve"> </v>
      </c>
      <c r="AE172" s="21" t="str">
        <f>IFERROR(VLOOKUP(A172,'21.10.18.2   Snowplanet SL'!C:J,8,FALSE)," ")</f>
        <v xml:space="preserve"> </v>
      </c>
      <c r="AF172" t="str">
        <f>IFERROR(VLOOKUP(A172,'21.10.18.4 Snowplanet SL'!C:J,8,FALSE)," ")</f>
        <v xml:space="preserve"> </v>
      </c>
      <c r="AH172" s="25">
        <f>IFERROR(VLOOKUP(A172,'18.0 Base List'!A:G,5,FALSE),"990.00")</f>
        <v>340.83</v>
      </c>
      <c r="AI172" s="25">
        <f>AH172+(AH172*0.5)</f>
        <v>511.245</v>
      </c>
      <c r="AJ172">
        <f>IFERROR((SMALL(T172:AF172,1)+SMALL(T172:AF172,2))/2," ")</f>
        <v>412.255</v>
      </c>
      <c r="AK172">
        <f>IFERROR(SMALL(T172:AF172,1)+(SMALL(T172:AF172,1)*0.2)," ")</f>
        <v>490.06799999999998</v>
      </c>
      <c r="AM172" s="25">
        <f>MIN(AI172,AJ172,AK172)</f>
        <v>412.255</v>
      </c>
      <c r="AP172" s="21">
        <f>IFERROR(VLOOKUP(A172,'11.08.18.1 Whaka GS'!A:I,9,FALSE)," ")</f>
        <v>421.91</v>
      </c>
      <c r="AQ172" s="21">
        <f>IFERROR(VLOOKUP(A172,'11.08.18.2 Whaka GS'!A:G,7,FALSE)," ")</f>
        <v>381.96</v>
      </c>
      <c r="AR172" s="21" t="str">
        <f>IFERROR(VLOOKUP(A172,'18.08.18 .1 Coronet GS'!C:K,9,FALSE)," ")</f>
        <v xml:space="preserve"> </v>
      </c>
      <c r="AS172" s="21" t="str">
        <f>IFERROR(VLOOKUP(A172,'18.08.18 .2 Coronet GS'!C:K,9,FALSE)," ")</f>
        <v xml:space="preserve"> </v>
      </c>
      <c r="AT172" s="21" t="str">
        <f>IFERROR(VLOOKUP(A172,'19.08.18 .1 Coronet GS'!C:K,9,FALSE)," ")</f>
        <v xml:space="preserve"> </v>
      </c>
      <c r="AU172" s="21" t="str">
        <f>IFERROR(VLOOKUP(A172,'19.08.18 .2 Coronet GS'!C:K,9,FALSE)," ")</f>
        <v xml:space="preserve"> </v>
      </c>
      <c r="AV172" s="21" t="str">
        <f>IFERROR(VLOOKUP(A172,'15.09.18.1 Mt Hutt GS '!A:B,2,FALSE)," ")</f>
        <v xml:space="preserve"> </v>
      </c>
      <c r="AW172" s="21">
        <f>IFERROR(VLOOKUP(A172,'180922.1 WH GS'!C:K,9,FALSE)," ")</f>
        <v>464.99</v>
      </c>
      <c r="AX172" s="21">
        <f>IFERROR(VLOOKUP(A172,'180922.2 WH GS 2'!C:K,9,FALSE)," ")</f>
        <v>410.82</v>
      </c>
      <c r="AY172" s="21" t="str">
        <f>IFERROR(VLOOKUP(A172,'180928.1 CA GS'!A:L,12,FALSE)," " )</f>
        <v xml:space="preserve"> </v>
      </c>
      <c r="AZ172" s="21" t="str">
        <f>IFERROR(VLOOKUP(A172,'180928.2 CA GS'!C:I,7,FALSE)," ")</f>
        <v xml:space="preserve"> </v>
      </c>
      <c r="BA172" s="21" t="str">
        <f>IFERROR(VLOOKUP(A172,'180928.3 CA GS'!C:I,7,FALSE)," ")</f>
        <v xml:space="preserve"> </v>
      </c>
      <c r="BC172" s="25">
        <v>990</v>
      </c>
      <c r="BD172" s="25">
        <v>990</v>
      </c>
      <c r="BE172">
        <f>IFERROR((SMALL(AP172:BA172,1)+SMALL(AP172:BA172,2))/2," ")</f>
        <v>396.39</v>
      </c>
      <c r="BF172">
        <f>IFERROR(SMALL(AP172:BA172,1)+(SMALL(AP172:BA172,1)*0.2)," ")</f>
        <v>458.35199999999998</v>
      </c>
      <c r="BH172" s="25">
        <f>MIN(BD172,BE172,BF172)</f>
        <v>396.39</v>
      </c>
      <c r="BK172" s="21" t="str">
        <f>IFERROR(VLOOKUP(A172,'14.09.18 Mt Hutt SG'!A:C,2,FALSE)," ")</f>
        <v xml:space="preserve"> </v>
      </c>
      <c r="BL172" s="21" t="str">
        <f>IFERROR(VLOOKUP(A172,'14.09.18.2 Mt Hutt SG'!A:B,2,FALSE)," ")</f>
        <v xml:space="preserve"> </v>
      </c>
      <c r="BN172" s="25">
        <v>990</v>
      </c>
      <c r="BO172" s="25">
        <v>990</v>
      </c>
      <c r="BP172" t="str">
        <f>IFERROR((SMALL(BK172:BL172,1)+SMALL(BK172:BL172,2))/2," ")</f>
        <v xml:space="preserve"> </v>
      </c>
      <c r="BQ172" t="str">
        <f>IFERROR(SMALL(BK172:BL172,1)+(SMALL(BK172:BL172,1)*0.2)," ")</f>
        <v xml:space="preserve"> </v>
      </c>
      <c r="BS172" s="25">
        <f>MIN(BO172,BP172,BQ172)</f>
        <v>990</v>
      </c>
    </row>
    <row r="173" spans="1:71" x14ac:dyDescent="0.25">
      <c r="A173">
        <v>201307704</v>
      </c>
      <c r="B173" t="s">
        <v>144</v>
      </c>
      <c r="C173" t="s">
        <v>145</v>
      </c>
      <c r="D173" t="s">
        <v>58</v>
      </c>
      <c r="E173" t="s">
        <v>57</v>
      </c>
      <c r="F173">
        <v>2005</v>
      </c>
      <c r="G173" t="str">
        <f>VLOOKUP(F173,'18 Age Cats'!A:B,2,FALSE)</f>
        <v>U14</v>
      </c>
      <c r="H173" t="s">
        <v>502</v>
      </c>
      <c r="I173" t="s">
        <v>631</v>
      </c>
      <c r="J173" s="36">
        <f>AM173</f>
        <v>131.70999999999998</v>
      </c>
      <c r="K173">
        <v>15</v>
      </c>
      <c r="L173" t="str">
        <f>IF(J173=AI173,"*"," ")</f>
        <v xml:space="preserve"> </v>
      </c>
      <c r="M173" s="36">
        <f>BH173</f>
        <v>124.065</v>
      </c>
      <c r="N173">
        <v>19</v>
      </c>
      <c r="O173" t="str">
        <f>IF(M173=BD173,"*"," ")</f>
        <v xml:space="preserve"> </v>
      </c>
      <c r="P173" s="36">
        <f>BS173</f>
        <v>161.41500000000002</v>
      </c>
      <c r="Q173">
        <v>8</v>
      </c>
      <c r="R173" t="str">
        <f>IF(P173=BO173,"*"," ")</f>
        <v xml:space="preserve"> </v>
      </c>
      <c r="T173" s="21" t="str">
        <f>IFERROR(VLOOKUP(A173,'15.07.18.1 Mt Hutt SL'!C:I,7,FALSE)," ")</f>
        <v xml:space="preserve"> </v>
      </c>
      <c r="U173" s="21" t="str">
        <f>IFERROR(VLOOKUP(A173,'15.07.18.2 Mt Hutt SL'!C:I,7,FALSE)," ")</f>
        <v xml:space="preserve"> </v>
      </c>
      <c r="V173" s="21" t="str">
        <f>IFERROR(VLOOKUP(A173,'12.08.18.1 Whaka SL'!A:G,7,FALSE)," ")</f>
        <v xml:space="preserve"> </v>
      </c>
      <c r="W173" s="21" t="str">
        <f>IFERROR(VLOOKUP(A173,'12.08.18.2 Whaka SL'!A:G,7,FALSE)," ")</f>
        <v xml:space="preserve"> </v>
      </c>
      <c r="X173" s="24">
        <f>IFERROR(VLOOKUP(A173,'20.08.18.1 Coronet SL'!C:K,9,FALSE)," ")</f>
        <v>203.21</v>
      </c>
      <c r="Y173" s="21">
        <f>IFERROR(VLOOKUP(A173,'20.08.18.2 Coronet SL'!C:K,9,FALSE)," ")</f>
        <v>194.8</v>
      </c>
      <c r="Z173" s="21">
        <f>IFERROR(VLOOKUP(A173,'16.09.18.1 Mt Hutt SL'!A:B,2,FALSE)," ")</f>
        <v>133.66999999999999</v>
      </c>
      <c r="AA173" s="21">
        <f>IFERROR(VLOOKUP(A173,'16.09.18 .2 Mt Hutt SL'!A:B,2,FALSE)," ")</f>
        <v>166.42</v>
      </c>
      <c r="AB173" s="21" t="str">
        <f>IFERROR(VLOOKUP(A173,'180923.1 WH SL'!C:K,9,FALSE)," ")</f>
        <v xml:space="preserve"> </v>
      </c>
      <c r="AC173" s="21">
        <f>IFERROR(VLOOKUP(A173,'180927.1 CA SL '!A:L,12,FALSE)," ")</f>
        <v>156.54</v>
      </c>
      <c r="AD173" s="21">
        <f>IFERROR(VLOOKUP(A173,'180927.2 CA SL'!A:L,12,FALSE)," ")</f>
        <v>129.75</v>
      </c>
      <c r="AE173" s="21" t="str">
        <f>IFERROR(VLOOKUP(A173,'21.10.18.2   Snowplanet SL'!C:J,8,FALSE)," ")</f>
        <v xml:space="preserve"> </v>
      </c>
      <c r="AF173" t="str">
        <f>IFERROR(VLOOKUP(A173,'21.10.18.4 Snowplanet SL'!C:J,8,FALSE)," ")</f>
        <v xml:space="preserve"> </v>
      </c>
      <c r="AH173" s="25">
        <f>IFERROR(VLOOKUP(A173,'18.0 Base List'!A:G,5,FALSE),"990.00")</f>
        <v>162.05500000000001</v>
      </c>
      <c r="AI173" s="25">
        <f>AH173+(AH173*0.5)</f>
        <v>243.08250000000001</v>
      </c>
      <c r="AJ173">
        <f>IFERROR((SMALL(T173:AF173,1)+SMALL(T173:AF173,2))/2," ")</f>
        <v>131.70999999999998</v>
      </c>
      <c r="AK173">
        <f>IFERROR(SMALL(T173:AF173,1)+(SMALL(T173:AF173,1)*0.2)," ")</f>
        <v>155.69999999999999</v>
      </c>
      <c r="AM173" s="25">
        <f>MIN(AI173,AJ173,AK173)</f>
        <v>131.70999999999998</v>
      </c>
      <c r="AP173" s="21" t="str">
        <f>IFERROR(VLOOKUP(A173,'11.08.18.1 Whaka GS'!A:I,9,FALSE)," ")</f>
        <v xml:space="preserve"> </v>
      </c>
      <c r="AQ173" s="21" t="str">
        <f>IFERROR(VLOOKUP(A173,'11.08.18.2 Whaka GS'!A:G,7,FALSE)," ")</f>
        <v xml:space="preserve"> </v>
      </c>
      <c r="AR173" s="21">
        <f>IFERROR(VLOOKUP(A173,'18.08.18 .1 Coronet GS'!C:K,9,FALSE)," ")</f>
        <v>122.55</v>
      </c>
      <c r="AS173" s="21">
        <f>IFERROR(VLOOKUP(A173,'18.08.18 .2 Coronet GS'!C:K,9,FALSE)," ")</f>
        <v>133.61000000000001</v>
      </c>
      <c r="AT173" s="21">
        <f>IFERROR(VLOOKUP(A173,'19.08.18 .1 Coronet GS'!C:K,9,FALSE)," ")</f>
        <v>125.58</v>
      </c>
      <c r="AU173" s="21">
        <f>IFERROR(VLOOKUP(A173,'19.08.18 .2 Coronet GS'!C:K,9,FALSE)," ")</f>
        <v>140.63999999999999</v>
      </c>
      <c r="AV173" s="21">
        <f>IFERROR(VLOOKUP(A173,'15.09.18.1 Mt Hutt GS '!A:B,2,FALSE)," ")</f>
        <v>161.30000000000001</v>
      </c>
      <c r="AW173" s="21">
        <f>IFERROR(VLOOKUP(A173,'180922.1 WH GS'!C:K,9,FALSE)," ")</f>
        <v>159.22</v>
      </c>
      <c r="AX173" s="21">
        <f>IFERROR(VLOOKUP(A173,'180922.2 WH GS 2'!C:K,9,FALSE)," ")</f>
        <v>126.65</v>
      </c>
      <c r="AY173" s="21">
        <f>IFERROR(VLOOKUP(A173,'180928.1 CA GS'!A:L,12,FALSE)," " )</f>
        <v>140.97999999999999</v>
      </c>
      <c r="AZ173" s="21">
        <f>IFERROR(VLOOKUP(A173,'180928.2 CA GS'!C:I,7,FALSE)," ")</f>
        <v>132.94999999999999</v>
      </c>
      <c r="BA173" s="21">
        <f>IFERROR(VLOOKUP(A173,'180928.3 CA GS'!C:I,7,FALSE)," ")</f>
        <v>146.16999999999999</v>
      </c>
      <c r="BC173" s="25">
        <f>IFERROR(VLOOKUP(A173,'18.0 Base List'!A:F,6,FALSE),"990.00")</f>
        <v>155.49999999999997</v>
      </c>
      <c r="BD173" s="25">
        <f>BC173+(BC173*0.5)</f>
        <v>233.24999999999994</v>
      </c>
      <c r="BE173">
        <f>IFERROR((SMALL(AP173:BA173,1)+SMALL(AP173:BA173,2))/2," ")</f>
        <v>124.065</v>
      </c>
      <c r="BF173">
        <f>IFERROR(SMALL(AP173:BA173,1)+(SMALL(AP173:BA173,1)*0.2)," ")</f>
        <v>147.06</v>
      </c>
      <c r="BH173" s="25">
        <f>MIN(BD173,BE173,BF173)</f>
        <v>124.065</v>
      </c>
      <c r="BK173" s="21">
        <f>IFERROR(VLOOKUP(A173,'14.09.18 Mt Hutt SG'!A:C,2,FALSE)," ")</f>
        <v>141.21</v>
      </c>
      <c r="BL173" s="21">
        <f>IFERROR(VLOOKUP(A173,'14.09.18.2 Mt Hutt SG'!A:B,2,FALSE)," ")</f>
        <v>181.62</v>
      </c>
      <c r="BN173" s="25">
        <f>IFERROR(VLOOKUP(A173,'18.0 Base List'!A:G,7,FALSE),990)</f>
        <v>196.815</v>
      </c>
      <c r="BO173" s="25">
        <f>BN173+(BN173*0.5)</f>
        <v>295.22249999999997</v>
      </c>
      <c r="BP173">
        <f>IFERROR((SMALL(BK173:BL173,1)+SMALL(BK173:BL173,2))/2," ")</f>
        <v>161.41500000000002</v>
      </c>
      <c r="BQ173">
        <f>IFERROR(SMALL(BK173:BL173,1)+(SMALL(BK173:BL173,1)*0.2)," ")</f>
        <v>169.452</v>
      </c>
      <c r="BS173" s="25">
        <f>MIN(BO173,BP173,BQ173)</f>
        <v>161.41500000000002</v>
      </c>
    </row>
    <row r="174" spans="1:71" x14ac:dyDescent="0.25">
      <c r="A174">
        <v>201306237</v>
      </c>
      <c r="B174" t="s">
        <v>167</v>
      </c>
      <c r="C174" t="s">
        <v>168</v>
      </c>
      <c r="E174" t="s">
        <v>52</v>
      </c>
      <c r="F174">
        <v>2005</v>
      </c>
      <c r="G174" t="str">
        <f>VLOOKUP(F174,'18 Age Cats'!A:B,2,FALSE)</f>
        <v>U14</v>
      </c>
      <c r="H174" t="s">
        <v>598</v>
      </c>
      <c r="J174" s="36">
        <f>AM174</f>
        <v>990</v>
      </c>
      <c r="L174" t="str">
        <f>IF(J174=AI174,"*"," ")</f>
        <v>*</v>
      </c>
      <c r="M174" s="36">
        <f>BH174</f>
        <v>990</v>
      </c>
      <c r="O174" t="str">
        <f>IF(M174=BD174,"*"," ")</f>
        <v>*</v>
      </c>
      <c r="P174" s="36">
        <f>BS174</f>
        <v>990</v>
      </c>
      <c r="R174" t="str">
        <f>IF(P174=BO174,"*"," ")</f>
        <v>*</v>
      </c>
      <c r="T174" s="21" t="str">
        <f>IFERROR(VLOOKUP(A174,'15.07.18.1 Mt Hutt SL'!C:I,7,FALSE)," ")</f>
        <v xml:space="preserve"> </v>
      </c>
      <c r="U174" s="21" t="str">
        <f>IFERROR(VLOOKUP(A174,'15.07.18.2 Mt Hutt SL'!C:I,7,FALSE)," ")</f>
        <v xml:space="preserve"> </v>
      </c>
      <c r="V174" s="21" t="str">
        <f>IFERROR(VLOOKUP(A174,'12.08.18.1 Whaka SL'!A:G,7,FALSE)," ")</f>
        <v xml:space="preserve"> </v>
      </c>
      <c r="W174" s="21" t="str">
        <f>IFERROR(VLOOKUP(A174,'12.08.18.2 Whaka SL'!A:G,7,FALSE)," ")</f>
        <v xml:space="preserve"> </v>
      </c>
      <c r="X174" s="24" t="str">
        <f>IFERROR(VLOOKUP(A174,'20.08.18.1 Coronet SL'!C:K,9,FALSE)," ")</f>
        <v xml:space="preserve"> </v>
      </c>
      <c r="Y174" s="21" t="str">
        <f>IFERROR(VLOOKUP(A174,'20.08.18.2 Coronet SL'!C:K,9,FALSE)," ")</f>
        <v xml:space="preserve"> </v>
      </c>
      <c r="Z174" s="21" t="str">
        <f>IFERROR(VLOOKUP(A174,'16.09.18.1 Mt Hutt SL'!A:B,2,FALSE)," ")</f>
        <v xml:space="preserve"> </v>
      </c>
      <c r="AA174" s="21" t="str">
        <f>IFERROR(VLOOKUP(A174,'16.09.18 .2 Mt Hutt SL'!A:B,2,FALSE)," ")</f>
        <v xml:space="preserve"> </v>
      </c>
      <c r="AB174" s="21" t="str">
        <f>IFERROR(VLOOKUP(A174,'180923.1 WH SL'!C:K,9,FALSE)," ")</f>
        <v xml:space="preserve"> </v>
      </c>
      <c r="AC174" s="21" t="str">
        <f>IFERROR(VLOOKUP(A174,'180927.1 CA SL '!A:L,12,FALSE)," ")</f>
        <v xml:space="preserve"> </v>
      </c>
      <c r="AD174" s="21" t="str">
        <f>IFERROR(VLOOKUP(A174,'180927.2 CA SL'!A:L,12,FALSE)," ")</f>
        <v xml:space="preserve"> </v>
      </c>
      <c r="AE174" s="21" t="str">
        <f>IFERROR(VLOOKUP(A174,'21.10.18.2   Snowplanet SL'!C:J,8,FALSE)," ")</f>
        <v xml:space="preserve"> </v>
      </c>
      <c r="AF174" t="str">
        <f>IFERROR(VLOOKUP(A174,'21.10.18.4 Snowplanet SL'!C:J,8,FALSE)," ")</f>
        <v xml:space="preserve"> </v>
      </c>
      <c r="AH174" s="25">
        <f>IFERROR(VLOOKUP(A174,'18.0 Base List'!A:G,5,FALSE),"990.00")</f>
        <v>990</v>
      </c>
      <c r="AI174" s="25">
        <v>990</v>
      </c>
      <c r="AJ174" t="str">
        <f>IFERROR((SMALL(T174:AF174,1)+SMALL(T174:AF174,2))/2," ")</f>
        <v xml:space="preserve"> </v>
      </c>
      <c r="AK174" t="str">
        <f>IFERROR(SMALL(T174:AF174,1)+(SMALL(T174:AF174,1)*0.2)," ")</f>
        <v xml:space="preserve"> </v>
      </c>
      <c r="AM174" s="25">
        <f>MIN(AI174,AJ174,AK174)</f>
        <v>990</v>
      </c>
      <c r="AP174" s="21" t="str">
        <f>IFERROR(VLOOKUP(A174,'11.08.18.1 Whaka GS'!A:I,9,FALSE)," ")</f>
        <v xml:space="preserve"> </v>
      </c>
      <c r="AQ174" s="21" t="str">
        <f>IFERROR(VLOOKUP(A174,'11.08.18.2 Whaka GS'!A:G,7,FALSE)," ")</f>
        <v xml:space="preserve"> </v>
      </c>
      <c r="AR174" s="21" t="str">
        <f>IFERROR(VLOOKUP(A174,'18.08.18 .1 Coronet GS'!C:K,9,FALSE)," ")</f>
        <v xml:space="preserve"> </v>
      </c>
      <c r="AS174" s="21" t="str">
        <f>IFERROR(VLOOKUP(A174,'18.08.18 .2 Coronet GS'!C:K,9,FALSE)," ")</f>
        <v xml:space="preserve"> </v>
      </c>
      <c r="AT174" s="21" t="str">
        <f>IFERROR(VLOOKUP(A174,'19.08.18 .1 Coronet GS'!C:K,9,FALSE)," ")</f>
        <v xml:space="preserve"> </v>
      </c>
      <c r="AU174" s="21" t="str">
        <f>IFERROR(VLOOKUP(A174,'19.08.18 .2 Coronet GS'!C:K,9,FALSE)," ")</f>
        <v xml:space="preserve"> </v>
      </c>
      <c r="AV174" s="21" t="str">
        <f>IFERROR(VLOOKUP(A174,'15.09.18.1 Mt Hutt GS '!A:B,2,FALSE)," ")</f>
        <v xml:space="preserve"> </v>
      </c>
      <c r="AW174" s="21" t="str">
        <f>IFERROR(VLOOKUP(A174,'180922.1 WH GS'!C:K,9,FALSE)," ")</f>
        <v xml:space="preserve"> </v>
      </c>
      <c r="AX174" s="21" t="str">
        <f>IFERROR(VLOOKUP(A174,'180922.2 WH GS 2'!C:K,9,FALSE)," ")</f>
        <v xml:space="preserve"> </v>
      </c>
      <c r="AY174" s="21" t="str">
        <f>IFERROR(VLOOKUP(A174,'180928.1 CA GS'!A:L,12,FALSE)," " )</f>
        <v xml:space="preserve"> </v>
      </c>
      <c r="AZ174" s="21" t="str">
        <f>IFERROR(VLOOKUP(A174,'180928.2 CA GS'!C:I,7,FALSE)," ")</f>
        <v xml:space="preserve"> </v>
      </c>
      <c r="BA174" s="21" t="str">
        <f>IFERROR(VLOOKUP(A174,'180928.3 CA GS'!C:I,7,FALSE)," ")</f>
        <v xml:space="preserve"> </v>
      </c>
      <c r="BC174" s="25">
        <v>990</v>
      </c>
      <c r="BD174" s="25">
        <v>990</v>
      </c>
      <c r="BE174" t="str">
        <f>IFERROR((SMALL(AP174:BA174,1)+SMALL(AP174:BA174,2))/2," ")</f>
        <v xml:space="preserve"> </v>
      </c>
      <c r="BF174" t="str">
        <f>IFERROR(SMALL(AP174:BA174,1)+(SMALL(AP174:BA174,1)*0.2)," ")</f>
        <v xml:space="preserve"> </v>
      </c>
      <c r="BH174" s="25">
        <f>MIN(BD174,BE174,BF174)</f>
        <v>990</v>
      </c>
      <c r="BK174" s="21" t="str">
        <f>IFERROR(VLOOKUP(A174,'14.09.18 Mt Hutt SG'!A:C,2,FALSE)," ")</f>
        <v xml:space="preserve"> </v>
      </c>
      <c r="BL174" s="21" t="str">
        <f>IFERROR(VLOOKUP(A174,'14.09.18.2 Mt Hutt SG'!A:B,2,FALSE)," ")</f>
        <v xml:space="preserve"> </v>
      </c>
      <c r="BN174" s="25">
        <v>990</v>
      </c>
      <c r="BO174" s="25">
        <v>990</v>
      </c>
      <c r="BP174" t="str">
        <f>IFERROR((SMALL(BK174:BL174,1)+SMALL(BK174:BL174,2))/2," ")</f>
        <v xml:space="preserve"> </v>
      </c>
      <c r="BQ174" t="str">
        <f>IFERROR(SMALL(BK174:BL174,1)+(SMALL(BK174:BL174,1)*0.2)," ")</f>
        <v xml:space="preserve"> </v>
      </c>
      <c r="BS174" s="25">
        <f>MIN(BO174,BP174,BQ174)</f>
        <v>990</v>
      </c>
    </row>
    <row r="175" spans="1:71" x14ac:dyDescent="0.25">
      <c r="A175">
        <v>2018080539</v>
      </c>
      <c r="B175" t="s">
        <v>751</v>
      </c>
      <c r="C175" t="s">
        <v>752</v>
      </c>
      <c r="D175" t="s">
        <v>344</v>
      </c>
      <c r="E175" t="s">
        <v>57</v>
      </c>
      <c r="F175">
        <v>2005</v>
      </c>
      <c r="G175" t="str">
        <f>VLOOKUP(F175,'18 Age Cats'!A:B,2,FALSE)</f>
        <v>U14</v>
      </c>
      <c r="J175" s="36">
        <f>AM175</f>
        <v>990</v>
      </c>
      <c r="L175" t="str">
        <f>IF(J175=AI175,"*"," ")</f>
        <v>*</v>
      </c>
      <c r="M175" s="36">
        <f>BH175</f>
        <v>990</v>
      </c>
      <c r="O175" t="str">
        <f>IF(M175=BD175,"*"," ")</f>
        <v>*</v>
      </c>
      <c r="P175" s="36">
        <f>BS175</f>
        <v>990</v>
      </c>
      <c r="R175" t="str">
        <f>IF(P175=BO175,"*"," ")</f>
        <v>*</v>
      </c>
      <c r="V175" s="21" t="str">
        <f>IFERROR(VLOOKUP(A175,'12.08.18.1 Whaka SL'!A:G,7,FALSE)," ")</f>
        <v xml:space="preserve"> </v>
      </c>
      <c r="W175" s="21" t="str">
        <f>IFERROR(VLOOKUP(A175,'12.08.18.2 Whaka SL'!A:G,7,FALSE)," ")</f>
        <v xml:space="preserve"> </v>
      </c>
      <c r="X175" s="24" t="str">
        <f>IFERROR(VLOOKUP(A175,'20.08.18.1 Coronet SL'!C:K,9,FALSE)," ")</f>
        <v xml:space="preserve"> </v>
      </c>
      <c r="Y175" s="21" t="str">
        <f>IFERROR(VLOOKUP(A175,'20.08.18.2 Coronet SL'!C:K,9,FALSE)," ")</f>
        <v xml:space="preserve"> </v>
      </c>
      <c r="Z175" s="21" t="str">
        <f>IFERROR(VLOOKUP(A175,'16.09.18.1 Mt Hutt SL'!A:B,2,FALSE)," ")</f>
        <v xml:space="preserve"> </v>
      </c>
      <c r="AA175" s="21" t="str">
        <f>IFERROR(VLOOKUP(A175,'16.09.18 .2 Mt Hutt SL'!A:B,2,FALSE)," ")</f>
        <v xml:space="preserve"> </v>
      </c>
      <c r="AB175" s="21" t="str">
        <f>IFERROR(VLOOKUP(A175,'180923.1 WH SL'!C:K,9,FALSE)," ")</f>
        <v xml:space="preserve"> </v>
      </c>
      <c r="AC175" s="21" t="str">
        <f>IFERROR(VLOOKUP(A175,'180927.1 CA SL '!A:L,12,FALSE)," ")</f>
        <v xml:space="preserve"> </v>
      </c>
      <c r="AD175" s="21" t="str">
        <f>IFERROR(VLOOKUP(A175,'180927.2 CA SL'!A:L,12,FALSE)," ")</f>
        <v xml:space="preserve"> </v>
      </c>
      <c r="AE175" s="21" t="str">
        <f>IFERROR(VLOOKUP(A175,'21.10.18.2   Snowplanet SL'!C:J,8,FALSE)," ")</f>
        <v xml:space="preserve"> </v>
      </c>
      <c r="AF175" t="str">
        <f>IFERROR(VLOOKUP(A175,'21.10.18.4 Snowplanet SL'!C:J,8,FALSE)," ")</f>
        <v xml:space="preserve"> </v>
      </c>
      <c r="AH175" s="25">
        <v>990</v>
      </c>
      <c r="AI175" s="25">
        <v>990</v>
      </c>
      <c r="AJ175" t="str">
        <f>IFERROR((SMALL(T175:AF175,1)+SMALL(T175:AF175,2))/2," ")</f>
        <v xml:space="preserve"> </v>
      </c>
      <c r="AK175" t="str">
        <f>IFERROR(SMALL(T175:AF175,1)+(SMALL(T175:AF175,1)*0.2)," ")</f>
        <v xml:space="preserve"> </v>
      </c>
      <c r="AM175" s="25">
        <f>MIN(AI175,AJ175,AK175)</f>
        <v>990</v>
      </c>
      <c r="AP175" s="21" t="str">
        <f>IFERROR(VLOOKUP(A175,'11.08.18.1 Whaka GS'!A:I,9,FALSE)," ")</f>
        <v xml:space="preserve"> </v>
      </c>
      <c r="AQ175" s="21" t="str">
        <f>IFERROR(VLOOKUP(A175,'11.08.18.2 Whaka GS'!A:G,7,FALSE)," ")</f>
        <v xml:space="preserve"> </v>
      </c>
      <c r="AR175" s="21" t="str">
        <f>IFERROR(VLOOKUP(A175,'18.08.18 .1 Coronet GS'!C:K,9,FALSE)," ")</f>
        <v xml:space="preserve"> </v>
      </c>
      <c r="AS175" s="21" t="str">
        <f>IFERROR(VLOOKUP(A175,'18.08.18 .2 Coronet GS'!C:K,9,FALSE)," ")</f>
        <v xml:space="preserve"> </v>
      </c>
      <c r="AT175" s="21" t="str">
        <f>IFERROR(VLOOKUP(A175,'19.08.18 .1 Coronet GS'!C:K,9,FALSE)," ")</f>
        <v xml:space="preserve"> </v>
      </c>
      <c r="AU175" s="21" t="str">
        <f>IFERROR(VLOOKUP(A175,'19.08.18 .2 Coronet GS'!C:K,9,FALSE)," ")</f>
        <v xml:space="preserve"> </v>
      </c>
      <c r="AV175" s="21" t="str">
        <f>IFERROR(VLOOKUP(A175,'15.09.18.1 Mt Hutt GS '!A:B,2,FALSE)," ")</f>
        <v xml:space="preserve"> </v>
      </c>
      <c r="AW175" s="21" t="str">
        <f>IFERROR(VLOOKUP(A175,'180922.1 WH GS'!C:K,9,FALSE)," ")</f>
        <v xml:space="preserve"> </v>
      </c>
      <c r="AX175" s="21" t="str">
        <f>IFERROR(VLOOKUP(A175,'180922.2 WH GS 2'!C:K,9,FALSE)," ")</f>
        <v xml:space="preserve"> </v>
      </c>
      <c r="AY175" s="21" t="str">
        <f>IFERROR(VLOOKUP(A175,'180928.1 CA GS'!A:L,12,FALSE)," " )</f>
        <v xml:space="preserve"> </v>
      </c>
      <c r="AZ175" s="21" t="str">
        <f>IFERROR(VLOOKUP(A175,'180928.2 CA GS'!C:I,7,FALSE)," ")</f>
        <v xml:space="preserve"> </v>
      </c>
      <c r="BA175" s="21" t="str">
        <f>IFERROR(VLOOKUP(A175,'180928.3 CA GS'!C:I,7,FALSE)," ")</f>
        <v xml:space="preserve"> </v>
      </c>
      <c r="BC175" s="25">
        <v>990</v>
      </c>
      <c r="BD175" s="25">
        <v>990</v>
      </c>
      <c r="BE175" t="str">
        <f>IFERROR((SMALL(AP175:BA175,1)+SMALL(AP175:BA175,2))/2," ")</f>
        <v xml:space="preserve"> </v>
      </c>
      <c r="BF175" t="str">
        <f>IFERROR(SMALL(AP175:BA175,1)+(SMALL(AP175:BA175,1)*0.2)," ")</f>
        <v xml:space="preserve"> </v>
      </c>
      <c r="BH175" s="25">
        <f>MIN(BD175,BE175,BF175)</f>
        <v>990</v>
      </c>
      <c r="BK175" s="21" t="str">
        <f>IFERROR(VLOOKUP(A175,'14.09.18 Mt Hutt SG'!A:C,2,FALSE)," ")</f>
        <v xml:space="preserve"> </v>
      </c>
      <c r="BL175" s="21" t="str">
        <f>IFERROR(VLOOKUP(A175,'14.09.18.2 Mt Hutt SG'!A:B,2,FALSE)," ")</f>
        <v xml:space="preserve"> </v>
      </c>
      <c r="BN175" s="25">
        <v>990</v>
      </c>
      <c r="BO175" s="25">
        <v>990</v>
      </c>
      <c r="BP175" t="str">
        <f>IFERROR((SMALL(BK175:BL175,1)+SMALL(BK175:BL175,2))/2," ")</f>
        <v xml:space="preserve"> </v>
      </c>
      <c r="BQ175" t="str">
        <f>IFERROR(SMALL(BK175:BL175,1)+(SMALL(BK175:BL175,1)*0.2)," ")</f>
        <v xml:space="preserve"> </v>
      </c>
      <c r="BS175" s="25">
        <f>MIN(BO175,BP175,BQ175)</f>
        <v>990</v>
      </c>
    </row>
    <row r="176" spans="1:71" x14ac:dyDescent="0.25">
      <c r="A176">
        <v>201307925</v>
      </c>
      <c r="B176" t="s">
        <v>352</v>
      </c>
      <c r="C176" t="s">
        <v>353</v>
      </c>
      <c r="E176" t="s">
        <v>57</v>
      </c>
      <c r="F176">
        <v>2004</v>
      </c>
      <c r="G176" t="str">
        <f>VLOOKUP(F176,'18 Age Cats'!A:B,2,FALSE)</f>
        <v>U16</v>
      </c>
      <c r="H176" t="s">
        <v>514</v>
      </c>
      <c r="I176" t="s">
        <v>514</v>
      </c>
      <c r="J176" s="36">
        <f>AM176</f>
        <v>990</v>
      </c>
      <c r="L176" t="str">
        <f>IF(J176=AI176,"*"," ")</f>
        <v>*</v>
      </c>
      <c r="M176" s="36">
        <f>BH176</f>
        <v>990</v>
      </c>
      <c r="O176" t="str">
        <f>IF(M176=BD176,"*"," ")</f>
        <v>*</v>
      </c>
      <c r="P176" s="36">
        <f>BS176</f>
        <v>990</v>
      </c>
      <c r="R176" t="str">
        <f>IF(P176=BO176,"*"," ")</f>
        <v>*</v>
      </c>
      <c r="T176" s="21" t="str">
        <f>IFERROR(VLOOKUP(A176,'15.07.18.1 Mt Hutt SL'!C:I,7,FALSE)," ")</f>
        <v xml:space="preserve"> </v>
      </c>
      <c r="U176" s="21" t="str">
        <f>IFERROR(VLOOKUP(A176,'15.07.18.2 Mt Hutt SL'!C:I,7,FALSE)," ")</f>
        <v xml:space="preserve"> </v>
      </c>
      <c r="V176" s="21" t="str">
        <f>IFERROR(VLOOKUP(A176,'12.08.18.1 Whaka SL'!A:G,7,FALSE)," ")</f>
        <v xml:space="preserve"> </v>
      </c>
      <c r="W176" s="21" t="str">
        <f>IFERROR(VLOOKUP(A176,'12.08.18.2 Whaka SL'!A:G,7,FALSE)," ")</f>
        <v xml:space="preserve"> </v>
      </c>
      <c r="X176" s="24" t="str">
        <f>IFERROR(VLOOKUP(A176,'20.08.18.1 Coronet SL'!C:K,9,FALSE)," ")</f>
        <v xml:space="preserve"> </v>
      </c>
      <c r="Y176" s="21" t="str">
        <f>IFERROR(VLOOKUP(A176,'20.08.18.2 Coronet SL'!C:K,9,FALSE)," ")</f>
        <v xml:space="preserve"> </v>
      </c>
      <c r="Z176" s="21" t="str">
        <f>IFERROR(VLOOKUP(A176,'16.09.18.1 Mt Hutt SL'!A:B,2,FALSE)," ")</f>
        <v xml:space="preserve"> </v>
      </c>
      <c r="AA176" s="21" t="str">
        <f>IFERROR(VLOOKUP(A176,'16.09.18 .2 Mt Hutt SL'!A:B,2,FALSE)," ")</f>
        <v xml:space="preserve"> </v>
      </c>
      <c r="AB176" s="21" t="str">
        <f>IFERROR(VLOOKUP(A176,'180923.1 WH SL'!C:K,9,FALSE)," ")</f>
        <v xml:space="preserve"> </v>
      </c>
      <c r="AC176" s="21" t="str">
        <f>IFERROR(VLOOKUP(A176,'180927.1 CA SL '!A:L,12,FALSE)," ")</f>
        <v xml:space="preserve"> </v>
      </c>
      <c r="AD176" s="21" t="str">
        <f>IFERROR(VLOOKUP(A176,'180927.2 CA SL'!A:L,12,FALSE)," ")</f>
        <v xml:space="preserve"> </v>
      </c>
      <c r="AE176" s="21" t="str">
        <f>IFERROR(VLOOKUP(A176,'21.10.18.2   Snowplanet SL'!C:J,8,FALSE)," ")</f>
        <v xml:space="preserve"> </v>
      </c>
      <c r="AF176" t="str">
        <f>IFERROR(VLOOKUP(A176,'21.10.18.4 Snowplanet SL'!C:J,8,FALSE)," ")</f>
        <v xml:space="preserve"> </v>
      </c>
      <c r="AH176" s="25">
        <f>IFERROR(VLOOKUP(A176,'18.0 Base List'!A:G,5,FALSE),"990.00")</f>
        <v>990</v>
      </c>
      <c r="AI176" s="25">
        <v>990</v>
      </c>
      <c r="AJ176" t="str">
        <f>IFERROR((SMALL(T176:AF176,1)+SMALL(T176:AF176,2))/2," ")</f>
        <v xml:space="preserve"> </v>
      </c>
      <c r="AK176" t="str">
        <f>IFERROR(SMALL(T176:AF176,1)+(SMALL(T176:AF176,1)*0.2)," ")</f>
        <v xml:space="preserve"> </v>
      </c>
      <c r="AM176" s="25">
        <f>MIN(AI176,AJ176,AK176)</f>
        <v>990</v>
      </c>
      <c r="AP176" s="21" t="str">
        <f>IFERROR(VLOOKUP(A176,'11.08.18.1 Whaka GS'!A:I,9,FALSE)," ")</f>
        <v xml:space="preserve"> </v>
      </c>
      <c r="AQ176" s="21" t="str">
        <f>IFERROR(VLOOKUP(A176,'11.08.18.2 Whaka GS'!A:G,7,FALSE)," ")</f>
        <v xml:space="preserve"> </v>
      </c>
      <c r="AR176" s="21" t="str">
        <f>IFERROR(VLOOKUP(A176,'18.08.18 .1 Coronet GS'!C:K,9,FALSE)," ")</f>
        <v xml:space="preserve"> </v>
      </c>
      <c r="AS176" s="21" t="str">
        <f>IFERROR(VLOOKUP(A176,'18.08.18 .2 Coronet GS'!C:K,9,FALSE)," ")</f>
        <v xml:space="preserve"> </v>
      </c>
      <c r="AT176" s="21" t="str">
        <f>IFERROR(VLOOKUP(A176,'19.08.18 .1 Coronet GS'!C:K,9,FALSE)," ")</f>
        <v xml:space="preserve"> </v>
      </c>
      <c r="AU176" s="21" t="str">
        <f>IFERROR(VLOOKUP(A176,'19.08.18 .2 Coronet GS'!C:K,9,FALSE)," ")</f>
        <v xml:space="preserve"> </v>
      </c>
      <c r="AV176" s="21" t="str">
        <f>IFERROR(VLOOKUP(A176,'15.09.18.1 Mt Hutt GS '!A:B,2,FALSE)," ")</f>
        <v xml:space="preserve"> </v>
      </c>
      <c r="AW176" s="21" t="str">
        <f>IFERROR(VLOOKUP(A176,'180922.1 WH GS'!C:K,9,FALSE)," ")</f>
        <v xml:space="preserve"> </v>
      </c>
      <c r="AX176" s="21" t="str">
        <f>IFERROR(VLOOKUP(A176,'180922.2 WH GS 2'!C:K,9,FALSE)," ")</f>
        <v xml:space="preserve"> </v>
      </c>
      <c r="AY176" s="21" t="str">
        <f>IFERROR(VLOOKUP(A176,'180928.1 CA GS'!A:L,12,FALSE)," " )</f>
        <v xml:space="preserve"> </v>
      </c>
      <c r="AZ176" s="21" t="str">
        <f>IFERROR(VLOOKUP(A176,'180928.2 CA GS'!C:I,7,FALSE)," ")</f>
        <v xml:space="preserve"> </v>
      </c>
      <c r="BA176" s="21" t="str">
        <f>IFERROR(VLOOKUP(A176,'180928.3 CA GS'!C:I,7,FALSE)," ")</f>
        <v xml:space="preserve"> </v>
      </c>
      <c r="BC176" s="25">
        <v>990</v>
      </c>
      <c r="BD176" s="25">
        <v>990</v>
      </c>
      <c r="BE176" t="str">
        <f>IFERROR((SMALL(AP176:BA176,1)+SMALL(AP176:BA176,2))/2," ")</f>
        <v xml:space="preserve"> </v>
      </c>
      <c r="BF176" t="str">
        <f>IFERROR(SMALL(AP176:BA176,1)+(SMALL(AP176:BA176,1)*0.2)," ")</f>
        <v xml:space="preserve"> </v>
      </c>
      <c r="BH176" s="25">
        <f>MIN(BD176,BE176,BF176)</f>
        <v>990</v>
      </c>
      <c r="BK176" s="21" t="str">
        <f>IFERROR(VLOOKUP(A176,'14.09.18 Mt Hutt SG'!A:C,2,FALSE)," ")</f>
        <v xml:space="preserve"> </v>
      </c>
      <c r="BL176" s="21" t="str">
        <f>IFERROR(VLOOKUP(A176,'14.09.18.2 Mt Hutt SG'!A:B,2,FALSE)," ")</f>
        <v xml:space="preserve"> </v>
      </c>
      <c r="BN176" s="25">
        <v>990</v>
      </c>
      <c r="BO176" s="25">
        <v>990</v>
      </c>
      <c r="BP176" t="str">
        <f>IFERROR((SMALL(BK176:BL176,1)+SMALL(BK176:BL176,2))/2," ")</f>
        <v xml:space="preserve"> </v>
      </c>
      <c r="BQ176" t="str">
        <f>IFERROR(SMALL(BK176:BL176,1)+(SMALL(BK176:BL176,1)*0.2)," ")</f>
        <v xml:space="preserve"> </v>
      </c>
      <c r="BS176" s="25">
        <f>MIN(BO176,BP176,BQ176)</f>
        <v>990</v>
      </c>
    </row>
    <row r="177" spans="1:71" x14ac:dyDescent="0.25">
      <c r="A177">
        <v>201307926</v>
      </c>
      <c r="B177" t="s">
        <v>214</v>
      </c>
      <c r="C177" t="s">
        <v>215</v>
      </c>
      <c r="D177" t="s">
        <v>58</v>
      </c>
      <c r="E177" t="s">
        <v>57</v>
      </c>
      <c r="F177">
        <v>2003</v>
      </c>
      <c r="G177" t="str">
        <f>VLOOKUP(F177,'18 Age Cats'!A:B,2,FALSE)</f>
        <v>U16</v>
      </c>
      <c r="H177" t="s">
        <v>514</v>
      </c>
      <c r="I177" t="s">
        <v>514</v>
      </c>
      <c r="J177" s="36">
        <f>AM177</f>
        <v>134.976</v>
      </c>
      <c r="K177">
        <v>17</v>
      </c>
      <c r="L177" t="str">
        <f>IF(J177=AI177,"*"," ")</f>
        <v xml:space="preserve"> </v>
      </c>
      <c r="M177" s="36">
        <f>BH177</f>
        <v>109.36500000000001</v>
      </c>
      <c r="N177">
        <v>12</v>
      </c>
      <c r="O177" t="str">
        <f>IF(M177=BD177,"*"," ")</f>
        <v xml:space="preserve"> </v>
      </c>
      <c r="P177" s="36">
        <f>BS177</f>
        <v>233.12400000000002</v>
      </c>
      <c r="Q177">
        <v>28</v>
      </c>
      <c r="R177" t="str">
        <f>IF(P177=BO177,"*"," ")</f>
        <v xml:space="preserve"> </v>
      </c>
      <c r="T177" s="21" t="str">
        <f>IFERROR(VLOOKUP(A177,'15.07.18.1 Mt Hutt SL'!C:I,7,FALSE)," ")</f>
        <v xml:space="preserve"> </v>
      </c>
      <c r="U177" s="21" t="str">
        <f>IFERROR(VLOOKUP(A177,'15.07.18.2 Mt Hutt SL'!C:I,7,FALSE)," ")</f>
        <v xml:space="preserve"> </v>
      </c>
      <c r="V177" s="21" t="str">
        <f>IFERROR(VLOOKUP(A177,'12.08.18.1 Whaka SL'!A:G,7,FALSE)," ")</f>
        <v xml:space="preserve"> </v>
      </c>
      <c r="W177" s="21" t="str">
        <f>IFERROR(VLOOKUP(A177,'12.08.18.2 Whaka SL'!A:G,7,FALSE)," ")</f>
        <v xml:space="preserve"> </v>
      </c>
      <c r="X177" s="24"/>
      <c r="Z177" s="21" t="str">
        <f>IFERROR(VLOOKUP(A177,'16.09.18.1 Mt Hutt SL'!A:B,2,FALSE)," ")</f>
        <v xml:space="preserve"> </v>
      </c>
      <c r="AA177" s="21">
        <f>IFERROR(VLOOKUP(A177,'16.09.18 .2 Mt Hutt SL'!A:B,2,FALSE)," ")</f>
        <v>112.48</v>
      </c>
      <c r="AB177" s="21" t="str">
        <f>IFERROR(VLOOKUP(A177,'180923.1 WH SL'!C:K,9,FALSE)," ")</f>
        <v xml:space="preserve"> </v>
      </c>
      <c r="AC177" s="21" t="str">
        <f>IFERROR(VLOOKUP(A177,'180927.1 CA SL '!A:L,12,FALSE)," ")</f>
        <v xml:space="preserve"> </v>
      </c>
      <c r="AD177" s="21" t="str">
        <f>IFERROR(VLOOKUP(A177,'180927.2 CA SL'!A:L,12,FALSE)," ")</f>
        <v xml:space="preserve"> </v>
      </c>
      <c r="AE177" s="21" t="str">
        <f>IFERROR(VLOOKUP(A177,'21.10.18.2   Snowplanet SL'!C:J,8,FALSE)," ")</f>
        <v xml:space="preserve"> </v>
      </c>
      <c r="AF177" t="str">
        <f>IFERROR(VLOOKUP(A177,'21.10.18.4 Snowplanet SL'!C:J,8,FALSE)," ")</f>
        <v xml:space="preserve"> </v>
      </c>
      <c r="AH177" s="25">
        <f>IFERROR(VLOOKUP(A177,'18.0 Base List'!A:G,5,FALSE),"990.00")</f>
        <v>131.16</v>
      </c>
      <c r="AI177" s="25">
        <f>AH177+(AH177*0.5)</f>
        <v>196.74</v>
      </c>
      <c r="AJ177" t="str">
        <f>IFERROR((SMALL(T177:AF177,1)+SMALL(T177:AF177,2))/2," ")</f>
        <v xml:space="preserve"> </v>
      </c>
      <c r="AK177">
        <f>IFERROR(SMALL(T177:AF177,1)+(SMALL(T177:AF177,1)*0.2)," ")</f>
        <v>134.976</v>
      </c>
      <c r="AM177" s="25">
        <f>MIN(AI177,AJ177,AK177)</f>
        <v>134.976</v>
      </c>
      <c r="AP177" s="21" t="str">
        <f>IFERROR(VLOOKUP(A177,'11.08.18.1 Whaka GS'!A:I,9,FALSE)," ")</f>
        <v xml:space="preserve"> </v>
      </c>
      <c r="AQ177" s="21" t="str">
        <f>IFERROR(VLOOKUP(A177,'11.08.18.2 Whaka GS'!A:G,7,FALSE)," ")</f>
        <v xml:space="preserve"> </v>
      </c>
      <c r="AR177" s="21">
        <f>IFERROR(VLOOKUP(A177,'18.08.18 .1 Coronet GS'!C:K,9,FALSE)," ")</f>
        <v>115.61</v>
      </c>
      <c r="AS177" s="21">
        <f>IFERROR(VLOOKUP(A177,'18.08.18 .2 Coronet GS'!C:K,9,FALSE)," ")</f>
        <v>110.94</v>
      </c>
      <c r="AT177" s="21">
        <f>IFERROR(VLOOKUP(A177,'19.08.18 .1 Coronet GS'!C:K,9,FALSE)," ")</f>
        <v>145.44999999999999</v>
      </c>
      <c r="AU177" s="21">
        <f>IFERROR(VLOOKUP(A177,'19.08.18 .2 Coronet GS'!C:K,9,FALSE)," ")</f>
        <v>133.01</v>
      </c>
      <c r="AV177" s="21">
        <f>IFERROR(VLOOKUP(A177,'15.09.18.1 Mt Hutt GS '!A:B,2,FALSE)," ")</f>
        <v>131.93</v>
      </c>
      <c r="AW177" s="21" t="str">
        <f>IFERROR(VLOOKUP(A177,'180922.1 WH GS'!C:K,9,FALSE)," ")</f>
        <v xml:space="preserve"> </v>
      </c>
      <c r="AX177" s="21" t="str">
        <f>IFERROR(VLOOKUP(A177,'180922.2 WH GS 2'!C:K,9,FALSE)," ")</f>
        <v xml:space="preserve"> </v>
      </c>
      <c r="AY177" s="21">
        <f>IFERROR(VLOOKUP(A177,'180928.1 CA GS'!A:L,12,FALSE)," " )</f>
        <v>107.79</v>
      </c>
      <c r="AZ177" s="21">
        <f>IFERROR(VLOOKUP(A177,'180928.2 CA GS'!C:I,7,FALSE)," ")</f>
        <v>114.37</v>
      </c>
      <c r="BA177" s="21">
        <f>IFERROR(VLOOKUP(A177,'180928.3 CA GS'!C:I,7,FALSE)," ")</f>
        <v>130.61000000000001</v>
      </c>
      <c r="BC177" s="25">
        <f>IFERROR(VLOOKUP(A177,'18.0 Base List'!A:F,6,FALSE),"990.00")</f>
        <v>116.41999999999999</v>
      </c>
      <c r="BD177" s="25">
        <f>BC177+(BC177*0.5)</f>
        <v>174.63</v>
      </c>
      <c r="BE177">
        <f>IFERROR((SMALL(AP177:BA177,1)+SMALL(AP177:BA177,2))/2," ")</f>
        <v>109.36500000000001</v>
      </c>
      <c r="BF177">
        <f>IFERROR(SMALL(AP177:BA177,1)+(SMALL(AP177:BA177,1)*0.2)," ")</f>
        <v>129.34800000000001</v>
      </c>
      <c r="BH177" s="25">
        <f>MIN(BD177,BE177,BF177)</f>
        <v>109.36500000000001</v>
      </c>
      <c r="BK177" s="21" t="str">
        <f>IFERROR(VLOOKUP(A177,'14.09.18 Mt Hutt SG'!A:C,2,FALSE)," ")</f>
        <v xml:space="preserve"> </v>
      </c>
      <c r="BL177" s="21">
        <f>IFERROR(VLOOKUP(A177,'14.09.18.2 Mt Hutt SG'!A:B,2,FALSE)," ")</f>
        <v>194.27</v>
      </c>
      <c r="BN177" s="25">
        <f>IFERROR(VLOOKUP(A177,'18.0 Base List'!A:G,7,FALSE),990)</f>
        <v>184.27250000000004</v>
      </c>
      <c r="BO177" s="25">
        <f>BN177+(BN177*0.5)</f>
        <v>276.40875000000005</v>
      </c>
      <c r="BP177" t="str">
        <f>IFERROR((SMALL(BK177:BL177,1)+SMALL(BK177:BL177,2))/2," ")</f>
        <v xml:space="preserve"> </v>
      </c>
      <c r="BQ177">
        <f>IFERROR(SMALL(BK177:BL177,1)+(SMALL(BK177:BL177,1)*0.2)," ")</f>
        <v>233.12400000000002</v>
      </c>
      <c r="BS177" s="25">
        <f>MIN(BO177,BP177,BQ177)</f>
        <v>233.12400000000002</v>
      </c>
    </row>
    <row r="178" spans="1:71" x14ac:dyDescent="0.25">
      <c r="A178">
        <v>2016081441</v>
      </c>
      <c r="B178" t="s">
        <v>693</v>
      </c>
      <c r="C178" t="s">
        <v>698</v>
      </c>
      <c r="D178" t="s">
        <v>97</v>
      </c>
      <c r="E178" t="s">
        <v>57</v>
      </c>
      <c r="F178">
        <v>2006</v>
      </c>
      <c r="G178" t="str">
        <f>VLOOKUP(F178,'18 Age Cats'!A:B,2,FALSE)</f>
        <v>U14</v>
      </c>
      <c r="J178" s="36">
        <f>AM178</f>
        <v>990</v>
      </c>
      <c r="L178" t="str">
        <f>IF(J178=AI178,"*"," ")</f>
        <v>*</v>
      </c>
      <c r="M178" s="36">
        <f>BH178</f>
        <v>990</v>
      </c>
      <c r="O178" t="str">
        <f>IF(M178=BD178,"*"," ")</f>
        <v>*</v>
      </c>
      <c r="P178" s="36">
        <f>BS178</f>
        <v>990</v>
      </c>
      <c r="R178" t="str">
        <f>IF(P178=BO178,"*"," ")</f>
        <v>*</v>
      </c>
      <c r="T178" s="21" t="str">
        <f>IFERROR(VLOOKUP(A178,'15.07.18.1 Mt Hutt SL'!C:I,7,FALSE)," ")</f>
        <v xml:space="preserve"> </v>
      </c>
      <c r="U178" s="21" t="str">
        <f>IFERROR(VLOOKUP(A178,'15.07.18.2 Mt Hutt SL'!C:I,7,FALSE)," ")</f>
        <v xml:space="preserve"> </v>
      </c>
      <c r="V178" s="21" t="str">
        <f>IFERROR(VLOOKUP(A178,'12.08.18.1 Whaka SL'!A:G,7,FALSE)," ")</f>
        <v xml:space="preserve"> </v>
      </c>
      <c r="W178" s="21" t="str">
        <f>IFERROR(VLOOKUP(A178,'12.08.18.2 Whaka SL'!A:G,7,FALSE)," ")</f>
        <v xml:space="preserve"> </v>
      </c>
      <c r="X178" s="24" t="str">
        <f>IFERROR(VLOOKUP(A178,'20.08.18.1 Coronet SL'!C:K,9,FALSE)," ")</f>
        <v xml:space="preserve"> </v>
      </c>
      <c r="Y178" s="21" t="str">
        <f>IFERROR(VLOOKUP(A178,'20.08.18.2 Coronet SL'!C:K,9,FALSE)," ")</f>
        <v xml:space="preserve"> </v>
      </c>
      <c r="Z178" s="21" t="str">
        <f>IFERROR(VLOOKUP(A178,'16.09.18.1 Mt Hutt SL'!A:B,2,FALSE)," ")</f>
        <v xml:space="preserve"> </v>
      </c>
      <c r="AA178" s="21" t="str">
        <f>IFERROR(VLOOKUP(A178,'16.09.18 .2 Mt Hutt SL'!A:B,2,FALSE)," ")</f>
        <v xml:space="preserve"> </v>
      </c>
      <c r="AB178" s="21" t="str">
        <f>IFERROR(VLOOKUP(A178,'180923.1 WH SL'!C:K,9,FALSE)," ")</f>
        <v xml:space="preserve"> </v>
      </c>
      <c r="AC178" s="21" t="str">
        <f>IFERROR(VLOOKUP(A178,'180927.1 CA SL '!A:L,12,FALSE)," ")</f>
        <v xml:space="preserve"> </v>
      </c>
      <c r="AD178" s="21" t="str">
        <f>IFERROR(VLOOKUP(A178,'180927.2 CA SL'!A:L,12,FALSE)," ")</f>
        <v xml:space="preserve"> </v>
      </c>
      <c r="AE178" s="21" t="str">
        <f>IFERROR(VLOOKUP(A178,'21.10.18.2   Snowplanet SL'!C:J,8,FALSE)," ")</f>
        <v xml:space="preserve"> </v>
      </c>
      <c r="AF178" t="str">
        <f>IFERROR(VLOOKUP(A178,'21.10.18.4 Snowplanet SL'!C:J,8,FALSE)," ")</f>
        <v xml:space="preserve"> </v>
      </c>
      <c r="AH178" s="25">
        <v>990</v>
      </c>
      <c r="AI178" s="25">
        <v>990</v>
      </c>
      <c r="AJ178" t="str">
        <f>IFERROR((SMALL(T178:AF178,1)+SMALL(T178:AF178,2))/2," ")</f>
        <v xml:space="preserve"> </v>
      </c>
      <c r="AK178" t="str">
        <f>IFERROR(SMALL(T178:AF178,1)+(SMALL(T178:AF178,1)*0.2)," ")</f>
        <v xml:space="preserve"> </v>
      </c>
      <c r="AM178" s="25">
        <f>MIN(AI178,AJ178,AK178)</f>
        <v>990</v>
      </c>
      <c r="AP178" s="21" t="str">
        <f>IFERROR(VLOOKUP(A178,'11.08.18.1 Whaka GS'!A:I,9,FALSE)," ")</f>
        <v xml:space="preserve"> </v>
      </c>
      <c r="AQ178" s="21" t="str">
        <f>IFERROR(VLOOKUP(A178,'11.08.18.2 Whaka GS'!A:G,7,FALSE)," ")</f>
        <v xml:space="preserve"> </v>
      </c>
      <c r="AR178" s="21" t="str">
        <f>IFERROR(VLOOKUP(A178,'18.08.18 .1 Coronet GS'!C:K,9,FALSE)," ")</f>
        <v xml:space="preserve"> </v>
      </c>
      <c r="AS178" s="21" t="str">
        <f>IFERROR(VLOOKUP(A178,'18.08.18 .2 Coronet GS'!C:K,9,FALSE)," ")</f>
        <v xml:space="preserve"> </v>
      </c>
      <c r="AT178" s="21" t="str">
        <f>IFERROR(VLOOKUP(A178,'19.08.18 .1 Coronet GS'!C:K,9,FALSE)," ")</f>
        <v xml:space="preserve"> </v>
      </c>
      <c r="AU178" s="21" t="str">
        <f>IFERROR(VLOOKUP(A178,'19.08.18 .2 Coronet GS'!C:K,9,FALSE)," ")</f>
        <v xml:space="preserve"> </v>
      </c>
      <c r="AV178" s="21" t="str">
        <f>IFERROR(VLOOKUP(A178,'15.09.18.1 Mt Hutt GS '!A:B,2,FALSE)," ")</f>
        <v xml:space="preserve"> </v>
      </c>
      <c r="AW178" s="21" t="str">
        <f>IFERROR(VLOOKUP(A178,'180922.1 WH GS'!C:K,9,FALSE)," ")</f>
        <v xml:space="preserve"> </v>
      </c>
      <c r="AX178" s="21" t="str">
        <f>IFERROR(VLOOKUP(A178,'180922.2 WH GS 2'!C:K,9,FALSE)," ")</f>
        <v xml:space="preserve"> </v>
      </c>
      <c r="AY178" s="21" t="str">
        <f>IFERROR(VLOOKUP(A178,'180928.1 CA GS'!A:L,12,FALSE)," " )</f>
        <v xml:space="preserve"> </v>
      </c>
      <c r="AZ178" s="21" t="str">
        <f>IFERROR(VLOOKUP(A178,'180928.2 CA GS'!C:I,7,FALSE)," ")</f>
        <v xml:space="preserve"> </v>
      </c>
      <c r="BA178" s="21" t="str">
        <f>IFERROR(VLOOKUP(A178,'180928.3 CA GS'!C:I,7,FALSE)," ")</f>
        <v xml:space="preserve"> </v>
      </c>
      <c r="BC178" s="25">
        <v>990</v>
      </c>
      <c r="BD178" s="25">
        <v>990</v>
      </c>
      <c r="BE178" t="str">
        <f>IFERROR((SMALL(AP178:BA178,1)+SMALL(AP178:BA178,2))/2," ")</f>
        <v xml:space="preserve"> </v>
      </c>
      <c r="BF178" t="str">
        <f>IFERROR(SMALL(AP178:BA178,1)+(SMALL(AP178:BA178,1)*0.2)," ")</f>
        <v xml:space="preserve"> </v>
      </c>
      <c r="BH178" s="25">
        <f>MIN(BD178,BE178,BF178)</f>
        <v>990</v>
      </c>
      <c r="BK178" s="21" t="str">
        <f>IFERROR(VLOOKUP(A178,'14.09.18 Mt Hutt SG'!A:C,2,FALSE)," ")</f>
        <v xml:space="preserve"> </v>
      </c>
      <c r="BL178" s="21" t="str">
        <f>IFERROR(VLOOKUP(A178,'14.09.18.2 Mt Hutt SG'!A:B,2,FALSE)," ")</f>
        <v xml:space="preserve"> </v>
      </c>
      <c r="BN178" s="25">
        <v>990</v>
      </c>
      <c r="BO178" s="25">
        <v>990</v>
      </c>
      <c r="BP178" t="str">
        <f>IFERROR((SMALL(BK178:BL178,1)+SMALL(BK178:BL178,2))/2," ")</f>
        <v xml:space="preserve"> </v>
      </c>
      <c r="BQ178" t="str">
        <f>IFERROR(SMALL(BK178:BL178,1)+(SMALL(BK178:BL178,1)*0.2)," ")</f>
        <v xml:space="preserve"> </v>
      </c>
      <c r="BS178" s="25">
        <f>MIN(BO178,BP178,BQ178)</f>
        <v>990</v>
      </c>
    </row>
    <row r="179" spans="1:71" x14ac:dyDescent="0.25">
      <c r="A179">
        <v>2018080562</v>
      </c>
      <c r="B179" t="s">
        <v>67</v>
      </c>
      <c r="C179" t="s">
        <v>325</v>
      </c>
      <c r="D179" t="s">
        <v>58</v>
      </c>
      <c r="E179" t="s">
        <v>52</v>
      </c>
      <c r="F179">
        <v>2006</v>
      </c>
      <c r="G179" t="str">
        <f>VLOOKUP(F179,'18 Age Cats'!A:B,2,FALSE)</f>
        <v>U14</v>
      </c>
      <c r="H179" t="s">
        <v>539</v>
      </c>
      <c r="I179" t="s">
        <v>614</v>
      </c>
      <c r="J179" s="36">
        <f>AM179</f>
        <v>990</v>
      </c>
      <c r="L179" t="str">
        <f>IF(J179=AI179,"*"," ")</f>
        <v>*</v>
      </c>
      <c r="M179" s="36">
        <f>BH179</f>
        <v>990</v>
      </c>
      <c r="O179" t="str">
        <f>IF(M179=BD179,"*"," ")</f>
        <v>*</v>
      </c>
      <c r="P179" s="36">
        <f>BS179</f>
        <v>990</v>
      </c>
      <c r="R179" t="str">
        <f>IF(P179=BO179,"*"," ")</f>
        <v>*</v>
      </c>
      <c r="Z179" s="21" t="str">
        <f>IFERROR(VLOOKUP(A179,'16.09.18.1 Mt Hutt SL'!A:B,2,FALSE)," ")</f>
        <v xml:space="preserve"> </v>
      </c>
      <c r="AA179" s="21" t="str">
        <f>IFERROR(VLOOKUP(A179,'16.09.18 .2 Mt Hutt SL'!A:B,2,FALSE)," ")</f>
        <v xml:space="preserve"> </v>
      </c>
      <c r="AB179" s="21" t="str">
        <f>IFERROR(VLOOKUP(A179,'180923.1 WH SL'!C:K,9,FALSE)," ")</f>
        <v xml:space="preserve"> </v>
      </c>
      <c r="AC179" s="21" t="str">
        <f>IFERROR(VLOOKUP(A179,'180927.1 CA SL '!A:L,12,FALSE)," ")</f>
        <v xml:space="preserve"> </v>
      </c>
      <c r="AD179" s="21" t="str">
        <f>IFERROR(VLOOKUP(A179,'180927.2 CA SL'!A:L,12,FALSE)," ")</f>
        <v xml:space="preserve"> </v>
      </c>
      <c r="AE179" s="21" t="str">
        <f>IFERROR(VLOOKUP(A179,'21.10.18.2   Snowplanet SL'!C:J,8,FALSE)," ")</f>
        <v xml:space="preserve"> </v>
      </c>
      <c r="AF179" t="str">
        <f>IFERROR(VLOOKUP(A179,'21.10.18.4 Snowplanet SL'!C:J,8,FALSE)," ")</f>
        <v xml:space="preserve"> </v>
      </c>
      <c r="AH179" s="25">
        <v>990</v>
      </c>
      <c r="AI179" s="25">
        <v>990</v>
      </c>
      <c r="AJ179" t="str">
        <f>IFERROR((SMALL(T179:AF179,1)+SMALL(T179:AF179,2))/2," ")</f>
        <v xml:space="preserve"> </v>
      </c>
      <c r="AK179" t="str">
        <f>IFERROR(SMALL(T179:AF179,1)+(SMALL(T179:AF179,1)*0.2)," ")</f>
        <v xml:space="preserve"> </v>
      </c>
      <c r="AM179" s="25">
        <f>MIN(AI179,AJ179,AK179)</f>
        <v>990</v>
      </c>
      <c r="AV179" s="21" t="str">
        <f>IFERROR(VLOOKUP(A179,'15.09.18.1 Mt Hutt GS '!A:B,2,FALSE)," ")</f>
        <v xml:space="preserve"> </v>
      </c>
      <c r="AW179" s="21" t="str">
        <f>IFERROR(VLOOKUP(A179,'180922.1 WH GS'!C:K,9,FALSE)," ")</f>
        <v xml:space="preserve"> </v>
      </c>
      <c r="AX179" s="21" t="str">
        <f>IFERROR(VLOOKUP(A179,'180922.2 WH GS 2'!C:K,9,FALSE)," ")</f>
        <v xml:space="preserve"> </v>
      </c>
      <c r="AY179" s="21" t="str">
        <f>IFERROR(VLOOKUP(A179,'180928.1 CA GS'!A:L,12,FALSE)," " )</f>
        <v xml:space="preserve"> </v>
      </c>
      <c r="AZ179" s="21" t="str">
        <f>IFERROR(VLOOKUP(A179,'180928.2 CA GS'!C:I,7,FALSE)," ")</f>
        <v xml:space="preserve"> </v>
      </c>
      <c r="BA179" s="21" t="str">
        <f>IFERROR(VLOOKUP(A179,'180928.3 CA GS'!C:I,7,FALSE)," ")</f>
        <v xml:space="preserve"> </v>
      </c>
      <c r="BC179" s="25">
        <v>990</v>
      </c>
      <c r="BD179" s="25">
        <v>990</v>
      </c>
      <c r="BE179" t="str">
        <f>IFERROR((SMALL(AP179:BA179,1)+SMALL(AP179:BA179,2))/2," ")</f>
        <v xml:space="preserve"> </v>
      </c>
      <c r="BF179" t="str">
        <f>IFERROR(SMALL(AP179:BA179,1)+(SMALL(AP179:BA179,1)*0.2)," ")</f>
        <v xml:space="preserve"> </v>
      </c>
      <c r="BH179" s="25">
        <f>MIN(BD179,BE179,BF179)</f>
        <v>990</v>
      </c>
      <c r="BK179" s="21" t="str">
        <f>IFERROR(VLOOKUP(A179,'14.09.18 Mt Hutt SG'!A:C,2,FALSE)," ")</f>
        <v xml:space="preserve"> </v>
      </c>
      <c r="BL179" s="21" t="str">
        <f>IFERROR(VLOOKUP(A179,'14.09.18.2 Mt Hutt SG'!A:B,2,FALSE)," ")</f>
        <v xml:space="preserve"> </v>
      </c>
      <c r="BN179" s="25">
        <v>990</v>
      </c>
      <c r="BO179" s="25">
        <v>990</v>
      </c>
      <c r="BP179" t="str">
        <f>IFERROR((SMALL(BK179:BL179,1)+SMALL(BK179:BL179,2))/2," ")</f>
        <v xml:space="preserve"> </v>
      </c>
      <c r="BQ179" t="str">
        <f>IFERROR(SMALL(BK179:BL179,1)+(SMALL(BK179:BL179,1)*0.2)," ")</f>
        <v xml:space="preserve"> </v>
      </c>
      <c r="BS179" s="25">
        <f>MIN(BO179,BP179,BQ179)</f>
        <v>990</v>
      </c>
    </row>
    <row r="180" spans="1:71" x14ac:dyDescent="0.25">
      <c r="A180">
        <v>2016052215</v>
      </c>
      <c r="B180" t="s">
        <v>109</v>
      </c>
      <c r="C180" t="s">
        <v>110</v>
      </c>
      <c r="E180" t="s">
        <v>57</v>
      </c>
      <c r="F180">
        <v>2005</v>
      </c>
      <c r="G180" t="str">
        <f>VLOOKUP(F180,'18 Age Cats'!A:B,2,FALSE)</f>
        <v>U14</v>
      </c>
      <c r="H180" t="s">
        <v>598</v>
      </c>
      <c r="I180" t="s">
        <v>598</v>
      </c>
      <c r="J180" s="36">
        <f>AM180</f>
        <v>226.185</v>
      </c>
      <c r="K180">
        <v>37</v>
      </c>
      <c r="L180" t="str">
        <f>IF(J180=AI180,"*"," ")</f>
        <v xml:space="preserve"> </v>
      </c>
      <c r="M180" s="36">
        <f>BH180</f>
        <v>300.505</v>
      </c>
      <c r="N180">
        <v>59</v>
      </c>
      <c r="O180" t="str">
        <f>IF(M180=BD180,"*"," ")</f>
        <v xml:space="preserve"> </v>
      </c>
      <c r="P180" s="36">
        <f>BS180</f>
        <v>990</v>
      </c>
      <c r="R180" t="str">
        <f>IF(P180=BO180,"*"," ")</f>
        <v>*</v>
      </c>
      <c r="T180" s="21">
        <f>IFERROR(VLOOKUP(A180,'15.07.18.1 Mt Hutt SL'!C:I,7,FALSE)," ")</f>
        <v>350.52</v>
      </c>
      <c r="U180" s="21">
        <f>IFERROR(VLOOKUP(A180,'15.07.18.2 Mt Hutt SL'!C:I,7,FALSE)," ")</f>
        <v>316.01</v>
      </c>
      <c r="V180" s="21">
        <f>IFERROR(VLOOKUP(A180,'12.08.18.1 Whaka SL'!A:G,7,FALSE)," ")</f>
        <v>313.89</v>
      </c>
      <c r="W180" s="21">
        <f>IFERROR(VLOOKUP(A180,'12.08.18.2 Whaka SL'!A:G,7,FALSE)," ")</f>
        <v>301.2</v>
      </c>
      <c r="X180" s="24" t="str">
        <f>IFERROR(VLOOKUP(A180,'20.08.18.1 Coronet SL'!C:K,9,FALSE)," ")</f>
        <v xml:space="preserve"> </v>
      </c>
      <c r="Y180" s="21" t="str">
        <f>IFERROR(VLOOKUP(A180,'20.08.18.2 Coronet SL'!C:K,9,FALSE)," ")</f>
        <v xml:space="preserve"> </v>
      </c>
      <c r="Z180" s="21" t="str">
        <f>IFERROR(VLOOKUP(A180,'16.09.18.1 Mt Hutt SL'!A:B,2,FALSE)," ")</f>
        <v xml:space="preserve"> </v>
      </c>
      <c r="AA180" s="21" t="str">
        <f>IFERROR(VLOOKUP(A180,'16.09.18 .2 Mt Hutt SL'!A:B,2,FALSE)," ")</f>
        <v xml:space="preserve"> </v>
      </c>
      <c r="AB180" s="21">
        <f>IFERROR(VLOOKUP(A180,'180923.1 WH SL'!C:K,9,FALSE)," ")</f>
        <v>244.02</v>
      </c>
      <c r="AC180" s="21" t="str">
        <f>IFERROR(VLOOKUP(A180,'180927.1 CA SL '!A:L,12,FALSE)," ")</f>
        <v xml:space="preserve"> </v>
      </c>
      <c r="AD180" s="21" t="str">
        <f>IFERROR(VLOOKUP(A180,'180927.2 CA SL'!A:L,12,FALSE)," ")</f>
        <v xml:space="preserve"> </v>
      </c>
      <c r="AE180" s="21">
        <f>IFERROR(VLOOKUP(A180,'21.10.18.2   Snowplanet SL'!C:J,8,FALSE)," ")</f>
        <v>208.35</v>
      </c>
      <c r="AF180">
        <f>IFERROR(VLOOKUP(A180,'21.10.18.4 Snowplanet SL'!C:J,8,FALSE)," ")</f>
        <v>244.3</v>
      </c>
      <c r="AH180" s="25">
        <f>IFERROR(VLOOKUP(A180,'18.0 Base List'!A:G,5,FALSE),"990.00")</f>
        <v>395.67200000000003</v>
      </c>
      <c r="AI180" s="25">
        <f>AH180+(AH180*0.5)</f>
        <v>593.50800000000004</v>
      </c>
      <c r="AJ180">
        <f>IFERROR((SMALL(T180:AF180,1)+SMALL(T180:AF180,2))/2," ")</f>
        <v>226.185</v>
      </c>
      <c r="AK180">
        <f>IFERROR(SMALL(T180:AF180,1)+(SMALL(T180:AF180,1)*0.2)," ")</f>
        <v>250.01999999999998</v>
      </c>
      <c r="AM180" s="25">
        <f>MIN(AI180,AJ180,AK180)</f>
        <v>226.185</v>
      </c>
      <c r="AP180" s="21">
        <f>IFERROR(VLOOKUP(A180,'11.08.18.1 Whaka GS'!A:I,9,FALSE)," ")</f>
        <v>398.22</v>
      </c>
      <c r="AQ180" s="21">
        <f>IFERROR(VLOOKUP(A180,'11.08.18.2 Whaka GS'!A:G,7,FALSE)," ")</f>
        <v>370.55</v>
      </c>
      <c r="AR180" s="21" t="str">
        <f>IFERROR(VLOOKUP(A180,'18.08.18 .1 Coronet GS'!C:K,9,FALSE)," ")</f>
        <v xml:space="preserve"> </v>
      </c>
      <c r="AS180" s="21" t="str">
        <f>IFERROR(VLOOKUP(A180,'18.08.18 .2 Coronet GS'!C:K,9,FALSE)," ")</f>
        <v xml:space="preserve"> </v>
      </c>
      <c r="AT180" s="21" t="str">
        <f>IFERROR(VLOOKUP(A180,'19.08.18 .1 Coronet GS'!C:K,9,FALSE)," ")</f>
        <v xml:space="preserve"> </v>
      </c>
      <c r="AU180" s="21" t="str">
        <f>IFERROR(VLOOKUP(A180,'19.08.18 .2 Coronet GS'!C:K,9,FALSE)," ")</f>
        <v xml:space="preserve"> </v>
      </c>
      <c r="AV180" s="21" t="str">
        <f>IFERROR(VLOOKUP(A180,'15.09.18.1 Mt Hutt GS '!A:B,2,FALSE)," ")</f>
        <v xml:space="preserve"> </v>
      </c>
      <c r="AW180" s="21">
        <f>IFERROR(VLOOKUP(A180,'180922.1 WH GS'!C:K,9,FALSE)," ")</f>
        <v>350.36</v>
      </c>
      <c r="AX180" s="21">
        <f>IFERROR(VLOOKUP(A180,'180922.2 WH GS 2'!C:K,9,FALSE)," ")</f>
        <v>250.65</v>
      </c>
      <c r="AY180" s="21" t="str">
        <f>IFERROR(VLOOKUP(A180,'180928.1 CA GS'!A:L,12,FALSE)," " )</f>
        <v xml:space="preserve"> </v>
      </c>
      <c r="AZ180" s="21" t="str">
        <f>IFERROR(VLOOKUP(A180,'180928.2 CA GS'!C:I,7,FALSE)," ")</f>
        <v xml:space="preserve"> </v>
      </c>
      <c r="BA180" s="21" t="str">
        <f>IFERROR(VLOOKUP(A180,'180928.3 CA GS'!C:I,7,FALSE)," ")</f>
        <v xml:space="preserve"> </v>
      </c>
      <c r="BC180" s="25">
        <v>990</v>
      </c>
      <c r="BD180" s="25">
        <v>990</v>
      </c>
      <c r="BE180">
        <f>IFERROR((SMALL(AP180:BA180,1)+SMALL(AP180:BA180,2))/2," ")</f>
        <v>300.505</v>
      </c>
      <c r="BF180">
        <f>IFERROR(SMALL(AP180:BA180,1)+(SMALL(AP180:BA180,1)*0.2)," ")</f>
        <v>300.78000000000003</v>
      </c>
      <c r="BH180" s="25">
        <f>MIN(BD180,BE180,BF180)</f>
        <v>300.505</v>
      </c>
      <c r="BK180" s="21" t="str">
        <f>IFERROR(VLOOKUP(A180,'14.09.18 Mt Hutt SG'!A:C,2,FALSE)," ")</f>
        <v xml:space="preserve"> </v>
      </c>
      <c r="BL180" s="21" t="str">
        <f>IFERROR(VLOOKUP(A180,'14.09.18.2 Mt Hutt SG'!A:B,2,FALSE)," ")</f>
        <v xml:space="preserve"> </v>
      </c>
      <c r="BN180" s="25">
        <v>990</v>
      </c>
      <c r="BO180" s="25">
        <v>990</v>
      </c>
      <c r="BP180" t="str">
        <f>IFERROR((SMALL(BK180:BL180,1)+SMALL(BK180:BL180,2))/2," ")</f>
        <v xml:space="preserve"> </v>
      </c>
      <c r="BQ180" t="str">
        <f>IFERROR(SMALL(BK180:BL180,1)+(SMALL(BK180:BL180,1)*0.2)," ")</f>
        <v xml:space="preserve"> </v>
      </c>
      <c r="BS180" s="25">
        <f>MIN(BO180,BP180,BQ180)</f>
        <v>990</v>
      </c>
    </row>
    <row r="181" spans="1:71" x14ac:dyDescent="0.25">
      <c r="A181">
        <v>2017071862</v>
      </c>
      <c r="B181" t="s">
        <v>206</v>
      </c>
      <c r="C181" t="s">
        <v>665</v>
      </c>
      <c r="D181" t="s">
        <v>58</v>
      </c>
      <c r="E181" t="s">
        <v>57</v>
      </c>
      <c r="F181">
        <v>2006</v>
      </c>
      <c r="G181" t="str">
        <f>VLOOKUP(F181,'18 Age Cats'!A:B,2,FALSE)</f>
        <v>U14</v>
      </c>
      <c r="I181" t="s">
        <v>514</v>
      </c>
      <c r="J181" s="36">
        <f>AM181</f>
        <v>990</v>
      </c>
      <c r="L181" t="str">
        <f>IF(J181=AI181,"*"," ")</f>
        <v>*</v>
      </c>
      <c r="M181" s="36">
        <f>BH181</f>
        <v>990</v>
      </c>
      <c r="O181" t="str">
        <f>IF(M181=BD181,"*"," ")</f>
        <v>*</v>
      </c>
      <c r="P181" s="36">
        <f>BS181</f>
        <v>990</v>
      </c>
      <c r="R181" t="str">
        <f>IF(P181=BO181,"*"," ")</f>
        <v>*</v>
      </c>
      <c r="T181" s="21" t="str">
        <f>IFERROR(VLOOKUP(A181,'15.07.18.1 Mt Hutt SL'!C:I,7,FALSE)," ")</f>
        <v xml:space="preserve"> </v>
      </c>
      <c r="U181" s="21" t="str">
        <f>IFERROR(VLOOKUP(A181,'15.07.18.2 Mt Hutt SL'!C:I,7,FALSE)," ")</f>
        <v xml:space="preserve"> </v>
      </c>
      <c r="V181" s="21" t="str">
        <f>IFERROR(VLOOKUP(A181,'12.08.18.1 Whaka SL'!A:G,7,FALSE)," ")</f>
        <v xml:space="preserve"> </v>
      </c>
      <c r="W181" s="21" t="str">
        <f>IFERROR(VLOOKUP(A181,'12.08.18.2 Whaka SL'!A:G,7,FALSE)," ")</f>
        <v xml:space="preserve"> </v>
      </c>
      <c r="X181" s="24" t="str">
        <f>IFERROR(VLOOKUP(A181,'20.08.18.1 Coronet SL'!C:K,9,FALSE)," ")</f>
        <v xml:space="preserve"> </v>
      </c>
      <c r="Y181" s="21" t="str">
        <f>IFERROR(VLOOKUP(A181,'20.08.18.2 Coronet SL'!C:K,9,FALSE)," ")</f>
        <v xml:space="preserve"> </v>
      </c>
      <c r="Z181" s="21" t="str">
        <f>IFERROR(VLOOKUP(A181,'16.09.18.1 Mt Hutt SL'!A:B,2,FALSE)," ")</f>
        <v xml:space="preserve"> </v>
      </c>
      <c r="AA181" s="21" t="str">
        <f>IFERROR(VLOOKUP(A181,'16.09.18 .2 Mt Hutt SL'!A:B,2,FALSE)," ")</f>
        <v xml:space="preserve"> </v>
      </c>
      <c r="AB181" s="21" t="str">
        <f>IFERROR(VLOOKUP(A181,'180923.1 WH SL'!C:K,9,FALSE)," ")</f>
        <v xml:space="preserve"> </v>
      </c>
      <c r="AC181" s="21" t="str">
        <f>IFERROR(VLOOKUP(A181,'180927.1 CA SL '!A:L,12,FALSE)," ")</f>
        <v xml:space="preserve"> </v>
      </c>
      <c r="AD181" s="21" t="str">
        <f>IFERROR(VLOOKUP(A181,'180927.2 CA SL'!A:L,12,FALSE)," ")</f>
        <v xml:space="preserve"> </v>
      </c>
      <c r="AE181" s="21" t="str">
        <f>IFERROR(VLOOKUP(A181,'21.10.18.2   Snowplanet SL'!C:J,8,FALSE)," ")</f>
        <v xml:space="preserve"> </v>
      </c>
      <c r="AF181" t="str">
        <f>IFERROR(VLOOKUP(A181,'21.10.18.4 Snowplanet SL'!C:J,8,FALSE)," ")</f>
        <v xml:space="preserve"> </v>
      </c>
      <c r="AH181" s="25">
        <v>990</v>
      </c>
      <c r="AI181" s="25">
        <v>990</v>
      </c>
      <c r="AJ181" t="str">
        <f>IFERROR((SMALL(T181:AF181,1)+SMALL(T181:AF181,2))/2," ")</f>
        <v xml:space="preserve"> </v>
      </c>
      <c r="AK181" t="str">
        <f>IFERROR(SMALL(T181:AF181,1)+(SMALL(T181:AF181,1)*0.2)," ")</f>
        <v xml:space="preserve"> </v>
      </c>
      <c r="AM181" s="25">
        <f>MIN(AI181,AJ181,AK181)</f>
        <v>990</v>
      </c>
      <c r="AP181" s="21" t="str">
        <f>IFERROR(VLOOKUP(A181,'11.08.18.1 Whaka GS'!A:I,9,FALSE)," ")</f>
        <v xml:space="preserve"> </v>
      </c>
      <c r="AQ181" s="21" t="str">
        <f>IFERROR(VLOOKUP(A181,'11.08.18.2 Whaka GS'!A:G,7,FALSE)," ")</f>
        <v xml:space="preserve"> </v>
      </c>
      <c r="AR181" s="21" t="str">
        <f>IFERROR(VLOOKUP(A181,'18.08.18 .1 Coronet GS'!C:K,9,FALSE)," ")</f>
        <v xml:space="preserve"> </v>
      </c>
      <c r="AS181" s="21" t="str">
        <f>IFERROR(VLOOKUP(A181,'18.08.18 .2 Coronet GS'!C:K,9,FALSE)," ")</f>
        <v xml:space="preserve"> </v>
      </c>
      <c r="AT181" s="21" t="str">
        <f>IFERROR(VLOOKUP(A181,'19.08.18 .1 Coronet GS'!C:K,9,FALSE)," ")</f>
        <v xml:space="preserve"> </v>
      </c>
      <c r="AU181" s="21" t="str">
        <f>IFERROR(VLOOKUP(A181,'19.08.18 .2 Coronet GS'!C:K,9,FALSE)," ")</f>
        <v xml:space="preserve"> </v>
      </c>
      <c r="AV181" s="21" t="str">
        <f>IFERROR(VLOOKUP(A181,'15.09.18.1 Mt Hutt GS '!A:B,2,FALSE)," ")</f>
        <v xml:space="preserve"> </v>
      </c>
      <c r="AW181" s="21" t="str">
        <f>IFERROR(VLOOKUP(A181,'180922.1 WH GS'!C:K,9,FALSE)," ")</f>
        <v xml:space="preserve"> </v>
      </c>
      <c r="AX181" s="21" t="str">
        <f>IFERROR(VLOOKUP(A181,'180922.2 WH GS 2'!C:K,9,FALSE)," ")</f>
        <v xml:space="preserve"> </v>
      </c>
      <c r="AY181" s="21" t="str">
        <f>IFERROR(VLOOKUP(A181,'180928.1 CA GS'!A:L,12,FALSE)," " )</f>
        <v xml:space="preserve"> </v>
      </c>
      <c r="AZ181" s="21" t="str">
        <f>IFERROR(VLOOKUP(A181,'180928.2 CA GS'!C:I,7,FALSE)," ")</f>
        <v xml:space="preserve"> </v>
      </c>
      <c r="BA181" s="21" t="str">
        <f>IFERROR(VLOOKUP(A181,'180928.3 CA GS'!C:I,7,FALSE)," ")</f>
        <v xml:space="preserve"> </v>
      </c>
      <c r="BC181" s="25">
        <v>990</v>
      </c>
      <c r="BD181" s="25">
        <v>990</v>
      </c>
      <c r="BE181" t="str">
        <f>IFERROR((SMALL(AP181:BA181,1)+SMALL(AP181:BA181,2))/2," ")</f>
        <v xml:space="preserve"> </v>
      </c>
      <c r="BF181" t="str">
        <f>IFERROR(SMALL(AP181:BA181,1)+(SMALL(AP181:BA181,1)*0.2)," ")</f>
        <v xml:space="preserve"> </v>
      </c>
      <c r="BH181" s="25">
        <f>MIN(BD181,BE181,BF181)</f>
        <v>990</v>
      </c>
      <c r="BK181" s="21" t="str">
        <f>IFERROR(VLOOKUP(A181,'14.09.18 Mt Hutt SG'!A:C,2,FALSE)," ")</f>
        <v xml:space="preserve"> </v>
      </c>
      <c r="BL181" s="21" t="str">
        <f>IFERROR(VLOOKUP(A181,'14.09.18.2 Mt Hutt SG'!A:B,2,FALSE)," ")</f>
        <v xml:space="preserve"> </v>
      </c>
      <c r="BN181" s="25">
        <v>990</v>
      </c>
      <c r="BO181" s="25">
        <v>990</v>
      </c>
      <c r="BP181" t="str">
        <f>IFERROR((SMALL(BK181:BL181,1)+SMALL(BK181:BL181,2))/2," ")</f>
        <v xml:space="preserve"> </v>
      </c>
      <c r="BQ181" t="str">
        <f>IFERROR(SMALL(BK181:BL181,1)+(SMALL(BK181:BL181,1)*0.2)," ")</f>
        <v xml:space="preserve"> </v>
      </c>
      <c r="BS181" s="25">
        <f>MIN(BO181,BP181,BQ181)</f>
        <v>990</v>
      </c>
    </row>
    <row r="182" spans="1:71" x14ac:dyDescent="0.25">
      <c r="A182">
        <v>201307849</v>
      </c>
      <c r="B182" t="s">
        <v>192</v>
      </c>
      <c r="C182" t="s">
        <v>193</v>
      </c>
      <c r="D182" t="s">
        <v>636</v>
      </c>
      <c r="E182" t="s">
        <v>57</v>
      </c>
      <c r="F182">
        <v>2005</v>
      </c>
      <c r="G182" t="str">
        <f>VLOOKUP(F182,'18 Age Cats'!A:B,2,FALSE)</f>
        <v>U14</v>
      </c>
      <c r="H182" t="s">
        <v>502</v>
      </c>
      <c r="I182" t="s">
        <v>631</v>
      </c>
      <c r="J182" s="36">
        <f>AM182</f>
        <v>117.47999999999999</v>
      </c>
      <c r="K182">
        <v>13</v>
      </c>
      <c r="L182" t="str">
        <f>IF(J182=AI182,"*"," ")</f>
        <v xml:space="preserve"> </v>
      </c>
      <c r="M182" s="36">
        <f>BH182</f>
        <v>96.02</v>
      </c>
      <c r="N182">
        <v>9</v>
      </c>
      <c r="O182" t="str">
        <f>IF(M182=BD182,"*"," ")</f>
        <v xml:space="preserve"> </v>
      </c>
      <c r="P182" s="36">
        <f>BS182</f>
        <v>170.05200000000002</v>
      </c>
      <c r="Q182">
        <v>10</v>
      </c>
      <c r="R182" t="str">
        <f>IF(P182=BO182,"*"," ")</f>
        <v xml:space="preserve"> </v>
      </c>
      <c r="T182" s="21" t="str">
        <f>IFERROR(VLOOKUP(A182,'15.07.18.1 Mt Hutt SL'!C:I,7,FALSE)," ")</f>
        <v xml:space="preserve"> </v>
      </c>
      <c r="U182" s="21" t="str">
        <f>IFERROR(VLOOKUP(A182,'15.07.18.2 Mt Hutt SL'!C:I,7,FALSE)," ")</f>
        <v xml:space="preserve"> </v>
      </c>
      <c r="V182" s="21" t="str">
        <f>IFERROR(VLOOKUP(A182,'12.08.18.1 Whaka SL'!A:G,7,FALSE)," ")</f>
        <v xml:space="preserve"> </v>
      </c>
      <c r="W182" s="21" t="str">
        <f>IFERROR(VLOOKUP(A182,'12.08.18.2 Whaka SL'!A:G,7,FALSE)," ")</f>
        <v xml:space="preserve"> </v>
      </c>
      <c r="X182" s="24">
        <f>IFERROR(VLOOKUP(A182,'20.08.18.1 Coronet SL'!C:K,9,FALSE)," ")</f>
        <v>220.48</v>
      </c>
      <c r="Z182" s="21" t="str">
        <f>IFERROR(VLOOKUP(A182,'16.09.18.1 Mt Hutt SL'!A:B,2,FALSE)," ")</f>
        <v xml:space="preserve"> </v>
      </c>
      <c r="AA182" s="21" t="str">
        <f>IFERROR(VLOOKUP(A182,'16.09.18 .2 Mt Hutt SL'!A:B,2,FALSE)," ")</f>
        <v xml:space="preserve"> </v>
      </c>
      <c r="AB182" s="21">
        <f>IFERROR(VLOOKUP(A182,'180923.1 WH SL'!C:K,9,FALSE)," ")</f>
        <v>140.80000000000001</v>
      </c>
      <c r="AC182" s="21">
        <f>IFERROR(VLOOKUP(A182,'180927.1 CA SL '!A:L,12,FALSE)," ")</f>
        <v>124.97</v>
      </c>
      <c r="AD182" s="21">
        <f>IFERROR(VLOOKUP(A182,'180927.2 CA SL'!A:L,12,FALSE)," ")</f>
        <v>109.99</v>
      </c>
      <c r="AE182" s="21" t="str">
        <f>IFERROR(VLOOKUP(A182,'21.10.18.2   Snowplanet SL'!C:J,8,FALSE)," ")</f>
        <v xml:space="preserve"> </v>
      </c>
      <c r="AF182" t="str">
        <f>IFERROR(VLOOKUP(A182,'21.10.18.4 Snowplanet SL'!C:J,8,FALSE)," ")</f>
        <v xml:space="preserve"> </v>
      </c>
      <c r="AH182" s="25">
        <f>IFERROR(VLOOKUP(A182,'18.0 Base List'!A:G,5,FALSE),"990.00")</f>
        <v>142.54</v>
      </c>
      <c r="AI182" s="25">
        <f>AH182+(AH182*0.5)</f>
        <v>213.81</v>
      </c>
      <c r="AJ182">
        <f>IFERROR((SMALL(T182:AF182,1)+SMALL(T182:AF182,2))/2," ")</f>
        <v>117.47999999999999</v>
      </c>
      <c r="AK182">
        <f>IFERROR(SMALL(T182:AF182,1)+(SMALL(T182:AF182,1)*0.2)," ")</f>
        <v>131.988</v>
      </c>
      <c r="AM182" s="25">
        <f>MIN(AI182,AJ182,AK182)</f>
        <v>117.47999999999999</v>
      </c>
      <c r="AP182" s="21" t="str">
        <f>IFERROR(VLOOKUP(A182,'11.08.18.1 Whaka GS'!A:I,9,FALSE)," ")</f>
        <v xml:space="preserve"> </v>
      </c>
      <c r="AQ182" s="21" t="str">
        <f>IFERROR(VLOOKUP(A182,'11.08.18.2 Whaka GS'!A:G,7,FALSE)," ")</f>
        <v xml:space="preserve"> </v>
      </c>
      <c r="AR182" s="21">
        <f>IFERROR(VLOOKUP(A182,'18.08.18 .1 Coronet GS'!C:K,9,FALSE)," ")</f>
        <v>86.49</v>
      </c>
      <c r="AS182" s="21">
        <f>IFERROR(VLOOKUP(A182,'18.08.18 .2 Coronet GS'!C:K,9,FALSE)," ")</f>
        <v>115.37</v>
      </c>
      <c r="AT182" s="21">
        <f>IFERROR(VLOOKUP(A182,'19.08.18 .1 Coronet GS'!C:K,9,FALSE)," ")</f>
        <v>116.55</v>
      </c>
      <c r="AU182" s="21">
        <f>IFERROR(VLOOKUP(A182,'19.08.18 .2 Coronet GS'!C:K,9,FALSE)," ")</f>
        <v>105.55</v>
      </c>
      <c r="AV182" s="21" t="str">
        <f>IFERROR(VLOOKUP(A182,'15.09.18.1 Mt Hutt GS '!A:B,2,FALSE)," ")</f>
        <v xml:space="preserve"> </v>
      </c>
      <c r="AW182" s="21" t="str">
        <f>IFERROR(VLOOKUP(A182,'180922.1 WH GS'!C:K,9,FALSE)," ")</f>
        <v xml:space="preserve"> </v>
      </c>
      <c r="AX182" s="21">
        <f>IFERROR(VLOOKUP(A182,'180922.2 WH GS 2'!C:K,9,FALSE)," ")</f>
        <v>129.80000000000001</v>
      </c>
      <c r="AY182" s="21">
        <f>IFERROR(VLOOKUP(A182,'180928.1 CA GS'!A:L,12,FALSE)," " )</f>
        <v>115.97</v>
      </c>
      <c r="AZ182" s="21">
        <f>IFERROR(VLOOKUP(A182,'180928.2 CA GS'!C:I,7,FALSE)," ")</f>
        <v>126.21</v>
      </c>
      <c r="BA182" s="21">
        <f>IFERROR(VLOOKUP(A182,'180928.3 CA GS'!C:I,7,FALSE)," ")</f>
        <v>117.45</v>
      </c>
      <c r="BC182" s="25">
        <f>IFERROR(VLOOKUP(A182,'18.0 Base List'!A:F,6,FALSE),"990.00")</f>
        <v>110.4</v>
      </c>
      <c r="BD182" s="25">
        <f>BC182+(BC182*0.5)</f>
        <v>165.60000000000002</v>
      </c>
      <c r="BE182">
        <f>IFERROR((SMALL(AP182:BA182,1)+SMALL(AP182:BA182,2))/2," ")</f>
        <v>96.02</v>
      </c>
      <c r="BF182">
        <f>IFERROR(SMALL(AP182:BA182,1)+(SMALL(AP182:BA182,1)*0.2)," ")</f>
        <v>103.788</v>
      </c>
      <c r="BH182" s="25">
        <f>MIN(BD182,BE182,BF182)</f>
        <v>96.02</v>
      </c>
      <c r="BK182" s="21" t="str">
        <f>IFERROR(VLOOKUP(A182,'14.09.18 Mt Hutt SG'!A:C,2,FALSE)," ")</f>
        <v xml:space="preserve"> </v>
      </c>
      <c r="BL182" s="21">
        <f>IFERROR(VLOOKUP(A182,'14.09.18.2 Mt Hutt SG'!A:B,2,FALSE)," ")</f>
        <v>141.71</v>
      </c>
      <c r="BN182" s="25">
        <f>IFERROR(VLOOKUP(A182,'18.0 Base List'!A:G,7,FALSE),990)</f>
        <v>166.5</v>
      </c>
      <c r="BO182" s="25">
        <f>BN182+(BN182*0.5)</f>
        <v>249.75</v>
      </c>
      <c r="BP182" t="str">
        <f>IFERROR((SMALL(BK182:BL182,1)+SMALL(BK182:BL182,2))/2," ")</f>
        <v xml:space="preserve"> </v>
      </c>
      <c r="BQ182">
        <f>IFERROR(SMALL(BK182:BL182,1)+(SMALL(BK182:BL182,1)*0.2)," ")</f>
        <v>170.05200000000002</v>
      </c>
      <c r="BS182" s="25">
        <f>MIN(BO182,BP182,BQ182)</f>
        <v>170.05200000000002</v>
      </c>
    </row>
    <row r="183" spans="1:71" x14ac:dyDescent="0.25">
      <c r="A183">
        <v>2018060262</v>
      </c>
      <c r="B183" t="s">
        <v>566</v>
      </c>
      <c r="C183" t="s">
        <v>567</v>
      </c>
      <c r="D183" t="s">
        <v>94</v>
      </c>
      <c r="E183" t="s">
        <v>57</v>
      </c>
      <c r="F183">
        <v>2006</v>
      </c>
      <c r="G183" t="str">
        <f>VLOOKUP(F183,'18 Age Cats'!A:B,2,FALSE)</f>
        <v>U14</v>
      </c>
      <c r="H183" t="s">
        <v>502</v>
      </c>
      <c r="I183" t="s">
        <v>606</v>
      </c>
      <c r="J183" s="36">
        <f>AM183</f>
        <v>444.024</v>
      </c>
      <c r="K183">
        <v>71</v>
      </c>
      <c r="L183" t="str">
        <f>IF(J183=AI183,"*"," ")</f>
        <v xml:space="preserve"> </v>
      </c>
      <c r="M183" s="36">
        <f>BH183</f>
        <v>202.88</v>
      </c>
      <c r="N183">
        <v>39</v>
      </c>
      <c r="O183" t="str">
        <f>IF(M183=BD183,"*"," ")</f>
        <v xml:space="preserve"> </v>
      </c>
      <c r="P183" s="36">
        <f>BS183</f>
        <v>990</v>
      </c>
      <c r="R183" t="str">
        <f>IF(P183=BO183,"*"," ")</f>
        <v>*</v>
      </c>
      <c r="T183" s="21" t="str">
        <f>IFERROR(VLOOKUP(A183,'15.07.18.1 Mt Hutt SL'!C:I,7,FALSE)," ")</f>
        <v xml:space="preserve"> </v>
      </c>
      <c r="U183" s="21" t="str">
        <f>IFERROR(VLOOKUP(A183,'15.07.18.2 Mt Hutt SL'!C:I,7,FALSE)," ")</f>
        <v xml:space="preserve"> </v>
      </c>
      <c r="V183" s="21" t="str">
        <f>IFERROR(VLOOKUP(A183,'12.08.18.1 Whaka SL'!A:G,7,FALSE)," ")</f>
        <v xml:space="preserve"> </v>
      </c>
      <c r="W183" s="21" t="str">
        <f>IFERROR(VLOOKUP(A183,'12.08.18.2 Whaka SL'!A:G,7,FALSE)," ")</f>
        <v xml:space="preserve"> </v>
      </c>
      <c r="X183" s="24">
        <f>IFERROR(VLOOKUP(A183,'20.08.18.1 Coronet SL'!C:K,9,FALSE)," ")</f>
        <v>370.02</v>
      </c>
      <c r="Z183" s="21" t="str">
        <f>IFERROR(VLOOKUP(A183,'16.09.18.1 Mt Hutt SL'!A:B,2,FALSE)," ")</f>
        <v xml:space="preserve"> </v>
      </c>
      <c r="AA183" s="21" t="str">
        <f>IFERROR(VLOOKUP(A183,'16.09.18 .2 Mt Hutt SL'!A:B,2,FALSE)," ")</f>
        <v xml:space="preserve"> </v>
      </c>
      <c r="AB183" s="21" t="str">
        <f>IFERROR(VLOOKUP(A183,'180923.1 WH SL'!C:K,9,FALSE)," ")</f>
        <v xml:space="preserve"> </v>
      </c>
      <c r="AC183" s="21" t="str">
        <f>IFERROR(VLOOKUP(A183,'180927.1 CA SL '!A:L,12,FALSE)," ")</f>
        <v xml:space="preserve"> </v>
      </c>
      <c r="AD183" s="21" t="str">
        <f>IFERROR(VLOOKUP(A183,'180927.2 CA SL'!A:L,12,FALSE)," ")</f>
        <v xml:space="preserve"> </v>
      </c>
      <c r="AE183" s="21" t="str">
        <f>IFERROR(VLOOKUP(A183,'21.10.18.2   Snowplanet SL'!C:J,8,FALSE)," ")</f>
        <v xml:space="preserve"> </v>
      </c>
      <c r="AF183" t="str">
        <f>IFERROR(VLOOKUP(A183,'21.10.18.4 Snowplanet SL'!C:J,8,FALSE)," ")</f>
        <v xml:space="preserve"> </v>
      </c>
      <c r="AH183" s="25">
        <v>990</v>
      </c>
      <c r="AI183" s="25">
        <v>990</v>
      </c>
      <c r="AJ183" t="str">
        <f>IFERROR((SMALL(T183:AF183,1)+SMALL(T183:AF183,2))/2," ")</f>
        <v xml:space="preserve"> </v>
      </c>
      <c r="AK183">
        <f>IFERROR(SMALL(T183:AF183,1)+(SMALL(T183:AF183,1)*0.2)," ")</f>
        <v>444.024</v>
      </c>
      <c r="AM183" s="25">
        <f>MIN(AI183,AJ183,AK183)</f>
        <v>444.024</v>
      </c>
      <c r="AP183" s="21" t="str">
        <f>IFERROR(VLOOKUP(A183,'11.08.18.1 Whaka GS'!A:I,9,FALSE)," ")</f>
        <v xml:space="preserve"> </v>
      </c>
      <c r="AQ183" s="21" t="str">
        <f>IFERROR(VLOOKUP(A183,'11.08.18.2 Whaka GS'!A:G,7,FALSE)," ")</f>
        <v xml:space="preserve"> </v>
      </c>
      <c r="AR183" s="21">
        <f>IFERROR(VLOOKUP(A183,'18.08.18 .1 Coronet GS'!C:K,9,FALSE)," ")</f>
        <v>227</v>
      </c>
      <c r="AS183" s="21">
        <f>IFERROR(VLOOKUP(A183,'18.08.18 .2 Coronet GS'!C:K,9,FALSE)," ")</f>
        <v>208.94</v>
      </c>
      <c r="AU183" s="21">
        <f>IFERROR(VLOOKUP(A183,'19.08.18 .2 Coronet GS'!C:K,9,FALSE)," ")</f>
        <v>196.82</v>
      </c>
      <c r="AV183" s="21" t="str">
        <f>IFERROR(VLOOKUP(A183,'15.09.18.1 Mt Hutt GS '!A:B,2,FALSE)," ")</f>
        <v xml:space="preserve"> </v>
      </c>
      <c r="AW183" s="21" t="str">
        <f>IFERROR(VLOOKUP(A183,'180922.1 WH GS'!C:K,9,FALSE)," ")</f>
        <v xml:space="preserve"> </v>
      </c>
      <c r="AX183" s="21" t="str">
        <f>IFERROR(VLOOKUP(A183,'180922.2 WH GS 2'!C:K,9,FALSE)," ")</f>
        <v xml:space="preserve"> </v>
      </c>
      <c r="AY183" s="21" t="str">
        <f>IFERROR(VLOOKUP(A183,'180928.1 CA GS'!A:L,12,FALSE)," " )</f>
        <v xml:space="preserve"> </v>
      </c>
      <c r="AZ183" s="21" t="str">
        <f>IFERROR(VLOOKUP(A183,'180928.2 CA GS'!C:I,7,FALSE)," ")</f>
        <v xml:space="preserve"> </v>
      </c>
      <c r="BA183" s="21" t="str">
        <f>IFERROR(VLOOKUP(A183,'180928.3 CA GS'!C:I,7,FALSE)," ")</f>
        <v xml:space="preserve"> </v>
      </c>
      <c r="BC183" s="25">
        <v>990</v>
      </c>
      <c r="BD183" s="25">
        <v>990</v>
      </c>
      <c r="BE183">
        <f>IFERROR((SMALL(AP183:BA183,1)+SMALL(AP183:BA183,2))/2," ")</f>
        <v>202.88</v>
      </c>
      <c r="BF183">
        <f>IFERROR(SMALL(AP183:BA183,1)+(SMALL(AP183:BA183,1)*0.2)," ")</f>
        <v>236.184</v>
      </c>
      <c r="BH183" s="25">
        <f>MIN(BD183,BE183,BF183)</f>
        <v>202.88</v>
      </c>
      <c r="BK183" s="21" t="str">
        <f>IFERROR(VLOOKUP(A183,'14.09.18 Mt Hutt SG'!A:C,2,FALSE)," ")</f>
        <v xml:space="preserve"> </v>
      </c>
      <c r="BL183" s="21" t="str">
        <f>IFERROR(VLOOKUP(A183,'14.09.18.2 Mt Hutt SG'!A:B,2,FALSE)," ")</f>
        <v xml:space="preserve"> </v>
      </c>
      <c r="BN183" s="25">
        <v>990</v>
      </c>
      <c r="BO183" s="25">
        <v>990</v>
      </c>
      <c r="BP183" t="str">
        <f>IFERROR((SMALL(BK183:BL183,1)+SMALL(BK183:BL183,2))/2," ")</f>
        <v xml:space="preserve"> </v>
      </c>
      <c r="BQ183" t="str">
        <f>IFERROR(SMALL(BK183:BL183,1)+(SMALL(BK183:BL183,1)*0.2)," ")</f>
        <v xml:space="preserve"> </v>
      </c>
      <c r="BS183" s="25">
        <f>MIN(BO183,BP183,BQ183)</f>
        <v>990</v>
      </c>
    </row>
    <row r="184" spans="1:71" x14ac:dyDescent="0.25">
      <c r="A184">
        <v>2018080527</v>
      </c>
      <c r="B184" t="s">
        <v>754</v>
      </c>
      <c r="C184" t="s">
        <v>755</v>
      </c>
      <c r="D184" t="s">
        <v>344</v>
      </c>
      <c r="E184" t="s">
        <v>52</v>
      </c>
      <c r="F184">
        <v>2005</v>
      </c>
      <c r="G184" t="str">
        <f>VLOOKUP(F184,'18 Age Cats'!A:B,2,FALSE)</f>
        <v>U14</v>
      </c>
      <c r="J184" s="36">
        <f>AM184</f>
        <v>175.815</v>
      </c>
      <c r="K184">
        <v>33</v>
      </c>
      <c r="L184" t="str">
        <f>IF(J184=AI184,"*"," ")</f>
        <v xml:space="preserve"> </v>
      </c>
      <c r="M184" s="36">
        <f>BH184</f>
        <v>115.11</v>
      </c>
      <c r="N184">
        <v>23</v>
      </c>
      <c r="O184" t="str">
        <f>IF(M184=BD184,"*"," ")</f>
        <v xml:space="preserve"> </v>
      </c>
      <c r="P184" s="36">
        <f>BS184</f>
        <v>990</v>
      </c>
      <c r="R184" t="str">
        <f>IF(P184=BO184,"*"," ")</f>
        <v>*</v>
      </c>
      <c r="V184" s="21" t="str">
        <f>IFERROR(VLOOKUP(A184,'12.08.18.1 Whaka SL'!A:G,7,FALSE)," ")</f>
        <v xml:space="preserve"> </v>
      </c>
      <c r="W184" s="21" t="str">
        <f>IFERROR(VLOOKUP(A184,'12.08.18.2 Whaka SL'!A:G,7,FALSE)," ")</f>
        <v xml:space="preserve"> </v>
      </c>
      <c r="X184" s="24">
        <f>IFERROR(VLOOKUP(A184,'20.08.18.1 Coronet SL'!C:K,9,FALSE)," ")</f>
        <v>177.42</v>
      </c>
      <c r="Y184" s="21">
        <f>IFERROR(VLOOKUP(A184,'20.08.18.2 Coronet SL'!C:K,9,FALSE)," ")</f>
        <v>174.21</v>
      </c>
      <c r="Z184" s="21" t="str">
        <f>IFERROR(VLOOKUP(A184,'16.09.18.1 Mt Hutt SL'!A:B,2,FALSE)," ")</f>
        <v xml:space="preserve"> </v>
      </c>
      <c r="AA184" s="21" t="str">
        <f>IFERROR(VLOOKUP(A184,'16.09.18 .2 Mt Hutt SL'!A:B,2,FALSE)," ")</f>
        <v xml:space="preserve"> </v>
      </c>
      <c r="AB184" s="21" t="str">
        <f>IFERROR(VLOOKUP(A184,'180923.1 WH SL'!C:K,9,FALSE)," ")</f>
        <v xml:space="preserve"> </v>
      </c>
      <c r="AC184" s="21" t="str">
        <f>IFERROR(VLOOKUP(A184,'180927.1 CA SL '!A:L,12,FALSE)," ")</f>
        <v xml:space="preserve"> </v>
      </c>
      <c r="AD184" s="21" t="str">
        <f>IFERROR(VLOOKUP(A184,'180927.2 CA SL'!A:L,12,FALSE)," ")</f>
        <v xml:space="preserve"> </v>
      </c>
      <c r="AE184" s="21" t="str">
        <f>IFERROR(VLOOKUP(A184,'21.10.18.2   Snowplanet SL'!C:J,8,FALSE)," ")</f>
        <v xml:space="preserve"> </v>
      </c>
      <c r="AF184" t="str">
        <f>IFERROR(VLOOKUP(A184,'21.10.18.4 Snowplanet SL'!C:J,8,FALSE)," ")</f>
        <v xml:space="preserve"> </v>
      </c>
      <c r="AH184" s="25">
        <v>990</v>
      </c>
      <c r="AI184" s="25">
        <v>990</v>
      </c>
      <c r="AJ184">
        <f>IFERROR((SMALL(T184:AF184,1)+SMALL(T184:AF184,2))/2," ")</f>
        <v>175.815</v>
      </c>
      <c r="AK184">
        <f>IFERROR(SMALL(T184:AF184,1)+(SMALL(T184:AF184,1)*0.2)," ")</f>
        <v>209.05200000000002</v>
      </c>
      <c r="AM184" s="25">
        <f>MIN(AI184,AJ184,AK184)</f>
        <v>175.815</v>
      </c>
      <c r="AP184" s="21" t="str">
        <f>IFERROR(VLOOKUP(A184,'11.08.18.1 Whaka GS'!A:I,9,FALSE)," ")</f>
        <v xml:space="preserve"> </v>
      </c>
      <c r="AQ184" s="21" t="str">
        <f>IFERROR(VLOOKUP(A184,'11.08.18.2 Whaka GS'!A:G,7,FALSE)," ")</f>
        <v xml:space="preserve"> </v>
      </c>
      <c r="AR184" s="21">
        <f>IFERROR(VLOOKUP(A184,'18.08.18 .1 Coronet GS'!C:K,9,FALSE)," ")</f>
        <v>110.8</v>
      </c>
      <c r="AS184" s="21">
        <f>IFERROR(VLOOKUP(A184,'18.08.18 .2 Coronet GS'!C:K,9,FALSE)," ")</f>
        <v>126.95</v>
      </c>
      <c r="AU184" s="21">
        <f>IFERROR(VLOOKUP(A184,'19.08.18 .2 Coronet GS'!C:K,9,FALSE)," ")</f>
        <v>119.42</v>
      </c>
      <c r="AV184" s="21" t="str">
        <f>IFERROR(VLOOKUP(A184,'15.09.18.1 Mt Hutt GS '!A:B,2,FALSE)," ")</f>
        <v xml:space="preserve"> </v>
      </c>
      <c r="AW184" s="21" t="str">
        <f>IFERROR(VLOOKUP(A184,'180922.1 WH GS'!C:K,9,FALSE)," ")</f>
        <v xml:space="preserve"> </v>
      </c>
      <c r="AX184" s="21" t="str">
        <f>IFERROR(VLOOKUP(A184,'180922.2 WH GS 2'!C:K,9,FALSE)," ")</f>
        <v xml:space="preserve"> </v>
      </c>
      <c r="AY184" s="21" t="str">
        <f>IFERROR(VLOOKUP(A184,'180928.1 CA GS'!A:L,12,FALSE)," " )</f>
        <v xml:space="preserve"> </v>
      </c>
      <c r="AZ184" s="21" t="str">
        <f>IFERROR(VLOOKUP(A184,'180928.2 CA GS'!C:I,7,FALSE)," ")</f>
        <v xml:space="preserve"> </v>
      </c>
      <c r="BA184" s="21" t="str">
        <f>IFERROR(VLOOKUP(A184,'180928.3 CA GS'!C:I,7,FALSE)," ")</f>
        <v xml:space="preserve"> </v>
      </c>
      <c r="BC184" s="25">
        <v>990</v>
      </c>
      <c r="BD184" s="25">
        <v>990</v>
      </c>
      <c r="BE184">
        <f>IFERROR((SMALL(AP184:BA184,1)+SMALL(AP184:BA184,2))/2," ")</f>
        <v>115.11</v>
      </c>
      <c r="BF184">
        <f>IFERROR(SMALL(AP184:BA184,1)+(SMALL(AP184:BA184,1)*0.2)," ")</f>
        <v>132.96</v>
      </c>
      <c r="BH184" s="25">
        <f>MIN(BD184,BE184,BF184)</f>
        <v>115.11</v>
      </c>
      <c r="BK184" s="21" t="str">
        <f>IFERROR(VLOOKUP(A184,'14.09.18 Mt Hutt SG'!A:C,2,FALSE)," ")</f>
        <v xml:space="preserve"> </v>
      </c>
      <c r="BL184" s="21" t="str">
        <f>IFERROR(VLOOKUP(A184,'14.09.18.2 Mt Hutt SG'!A:B,2,FALSE)," ")</f>
        <v xml:space="preserve"> </v>
      </c>
      <c r="BN184" s="25">
        <v>990</v>
      </c>
      <c r="BO184" s="25">
        <v>990</v>
      </c>
      <c r="BP184" t="str">
        <f>IFERROR((SMALL(BK184:BL184,1)+SMALL(BK184:BL184,2))/2," ")</f>
        <v xml:space="preserve"> </v>
      </c>
      <c r="BQ184" t="str">
        <f>IFERROR(SMALL(BK184:BL184,1)+(SMALL(BK184:BL184,1)*0.2)," ")</f>
        <v xml:space="preserve"> </v>
      </c>
      <c r="BS184" s="25">
        <f>MIN(BO184,BP184,BQ184)</f>
        <v>990</v>
      </c>
    </row>
    <row r="185" spans="1:71" x14ac:dyDescent="0.25">
      <c r="A185">
        <v>2018070444</v>
      </c>
      <c r="B185" t="s">
        <v>640</v>
      </c>
      <c r="C185" t="s">
        <v>569</v>
      </c>
      <c r="D185" t="s">
        <v>97</v>
      </c>
      <c r="E185" t="s">
        <v>52</v>
      </c>
      <c r="F185">
        <v>2005</v>
      </c>
      <c r="G185" t="str">
        <f>VLOOKUP(F185,'18 Age Cats'!A:B,2,FALSE)</f>
        <v>U14</v>
      </c>
      <c r="J185" s="36">
        <f>AM185</f>
        <v>990</v>
      </c>
      <c r="L185" t="str">
        <f>IF(J185=AI185,"*"," ")</f>
        <v>*</v>
      </c>
      <c r="M185" s="36">
        <f>BH185</f>
        <v>990</v>
      </c>
      <c r="O185" t="str">
        <f>IF(M185=BD185,"*"," ")</f>
        <v>*</v>
      </c>
      <c r="P185" s="36">
        <f>BS185</f>
        <v>990</v>
      </c>
      <c r="R185" t="str">
        <f>IF(P185=BO185,"*"," ")</f>
        <v>*</v>
      </c>
      <c r="T185" s="21" t="str">
        <f>IFERROR(VLOOKUP(A185,'15.07.18.1 Mt Hutt SL'!C:I,7,FALSE)," ")</f>
        <v xml:space="preserve"> </v>
      </c>
      <c r="U185" s="21" t="str">
        <f>IFERROR(VLOOKUP(A185,'15.07.18.2 Mt Hutt SL'!C:I,7,FALSE)," ")</f>
        <v xml:space="preserve"> </v>
      </c>
      <c r="V185" s="21" t="str">
        <f>IFERROR(VLOOKUP(A185,'12.08.18.1 Whaka SL'!A:G,7,FALSE)," ")</f>
        <v xml:space="preserve"> </v>
      </c>
      <c r="W185" s="21" t="str">
        <f>IFERROR(VLOOKUP(A185,'12.08.18.2 Whaka SL'!A:G,7,FALSE)," ")</f>
        <v xml:space="preserve"> </v>
      </c>
      <c r="X185" s="24" t="str">
        <f>IFERROR(VLOOKUP(A185,'20.08.18.1 Coronet SL'!C:K,9,FALSE)," ")</f>
        <v xml:space="preserve"> </v>
      </c>
      <c r="Y185" s="21" t="str">
        <f>IFERROR(VLOOKUP(A185,'20.08.18.2 Coronet SL'!C:K,9,FALSE)," ")</f>
        <v xml:space="preserve"> </v>
      </c>
      <c r="Z185" s="21" t="str">
        <f>IFERROR(VLOOKUP(A185,'16.09.18.1 Mt Hutt SL'!A:B,2,FALSE)," ")</f>
        <v xml:space="preserve"> </v>
      </c>
      <c r="AA185" s="21" t="str">
        <f>IFERROR(VLOOKUP(A185,'16.09.18 .2 Mt Hutt SL'!A:B,2,FALSE)," ")</f>
        <v xml:space="preserve"> </v>
      </c>
      <c r="AB185" s="21" t="str">
        <f>IFERROR(VLOOKUP(A185,'180923.1 WH SL'!C:K,9,FALSE)," ")</f>
        <v xml:space="preserve"> </v>
      </c>
      <c r="AC185" s="21" t="str">
        <f>IFERROR(VLOOKUP(A185,'180927.1 CA SL '!A:L,12,FALSE)," ")</f>
        <v xml:space="preserve"> </v>
      </c>
      <c r="AD185" s="21" t="str">
        <f>IFERROR(VLOOKUP(A185,'180927.2 CA SL'!A:L,12,FALSE)," ")</f>
        <v xml:space="preserve"> </v>
      </c>
      <c r="AE185" s="21" t="str">
        <f>IFERROR(VLOOKUP(A185,'21.10.18.2   Snowplanet SL'!C:J,8,FALSE)," ")</f>
        <v xml:space="preserve"> </v>
      </c>
      <c r="AF185" t="str">
        <f>IFERROR(VLOOKUP(A185,'21.10.18.4 Snowplanet SL'!C:J,8,FALSE)," ")</f>
        <v xml:space="preserve"> </v>
      </c>
      <c r="AH185" s="25">
        <v>990</v>
      </c>
      <c r="AI185" s="25">
        <v>990</v>
      </c>
      <c r="AJ185" t="str">
        <f>IFERROR((SMALL(T185:AF185,1)+SMALL(T185:AF185,2))/2," ")</f>
        <v xml:space="preserve"> </v>
      </c>
      <c r="AK185" t="str">
        <f>IFERROR(SMALL(T185:AF185,1)+(SMALL(T185:AF185,1)*0.2)," ")</f>
        <v xml:space="preserve"> </v>
      </c>
      <c r="AM185" s="25">
        <f>MIN(AI185,AJ185,AK185)</f>
        <v>990</v>
      </c>
      <c r="AP185" s="21" t="str">
        <f>IFERROR(VLOOKUP(A185,'11.08.18.1 Whaka GS'!A:I,9,FALSE)," ")</f>
        <v xml:space="preserve"> </v>
      </c>
      <c r="AQ185" s="21" t="str">
        <f>IFERROR(VLOOKUP(A185,'11.08.18.2 Whaka GS'!A:G,7,FALSE)," ")</f>
        <v xml:space="preserve"> </v>
      </c>
      <c r="AR185" s="21" t="str">
        <f>IFERROR(VLOOKUP(A185,'18.08.18 .1 Coronet GS'!C:K,9,FALSE)," ")</f>
        <v xml:space="preserve"> </v>
      </c>
      <c r="AS185" s="21" t="str">
        <f>IFERROR(VLOOKUP(A185,'18.08.18 .2 Coronet GS'!C:K,9,FALSE)," ")</f>
        <v xml:space="preserve"> </v>
      </c>
      <c r="AT185" s="21" t="str">
        <f>IFERROR(VLOOKUP(A185,'19.08.18 .1 Coronet GS'!C:K,9,FALSE)," ")</f>
        <v xml:space="preserve"> </v>
      </c>
      <c r="AU185" s="21" t="str">
        <f>IFERROR(VLOOKUP(A185,'19.08.18 .2 Coronet GS'!C:K,9,FALSE)," ")</f>
        <v xml:space="preserve"> </v>
      </c>
      <c r="AV185" s="21" t="str">
        <f>IFERROR(VLOOKUP(A185,'15.09.18.1 Mt Hutt GS '!A:B,2,FALSE)," ")</f>
        <v xml:space="preserve"> </v>
      </c>
      <c r="AW185" s="21" t="str">
        <f>IFERROR(VLOOKUP(A185,'180922.1 WH GS'!C:K,9,FALSE)," ")</f>
        <v xml:space="preserve"> </v>
      </c>
      <c r="AX185" s="21" t="str">
        <f>IFERROR(VLOOKUP(A185,'180922.2 WH GS 2'!C:K,9,FALSE)," ")</f>
        <v xml:space="preserve"> </v>
      </c>
      <c r="AY185" s="21" t="str">
        <f>IFERROR(VLOOKUP(A185,'180928.1 CA GS'!A:L,12,FALSE)," " )</f>
        <v xml:space="preserve"> </v>
      </c>
      <c r="AZ185" s="21" t="str">
        <f>IFERROR(VLOOKUP(A185,'180928.2 CA GS'!C:I,7,FALSE)," ")</f>
        <v xml:space="preserve"> </v>
      </c>
      <c r="BA185" s="21" t="str">
        <f>IFERROR(VLOOKUP(A185,'180928.3 CA GS'!C:I,7,FALSE)," ")</f>
        <v xml:space="preserve"> </v>
      </c>
      <c r="BC185" s="25">
        <v>990</v>
      </c>
      <c r="BD185" s="25">
        <v>990</v>
      </c>
      <c r="BE185" t="str">
        <f>IFERROR((SMALL(AP185:BA185,1)+SMALL(AP185:BA185,2))/2," ")</f>
        <v xml:space="preserve"> </v>
      </c>
      <c r="BF185" t="str">
        <f>IFERROR(SMALL(AP185:BA185,1)+(SMALL(AP185:BA185,1)*0.2)," ")</f>
        <v xml:space="preserve"> </v>
      </c>
      <c r="BH185" s="25">
        <f>MIN(BD185,BE185,BF185)</f>
        <v>990</v>
      </c>
      <c r="BK185" s="21" t="str">
        <f>IFERROR(VLOOKUP(A185,'14.09.18 Mt Hutt SG'!A:C,2,FALSE)," ")</f>
        <v xml:space="preserve"> </v>
      </c>
      <c r="BL185" s="21" t="str">
        <f>IFERROR(VLOOKUP(A185,'14.09.18.2 Mt Hutt SG'!A:B,2,FALSE)," ")</f>
        <v xml:space="preserve"> </v>
      </c>
      <c r="BN185" s="25">
        <v>990</v>
      </c>
      <c r="BO185" s="25">
        <v>990</v>
      </c>
      <c r="BP185" t="str">
        <f>IFERROR((SMALL(BK185:BL185,1)+SMALL(BK185:BL185,2))/2," ")</f>
        <v xml:space="preserve"> </v>
      </c>
      <c r="BQ185" t="str">
        <f>IFERROR(SMALL(BK185:BL185,1)+(SMALL(BK185:BL185,1)*0.2)," ")</f>
        <v xml:space="preserve"> </v>
      </c>
      <c r="BS185" s="25">
        <f>MIN(BO185,BP185,BQ185)</f>
        <v>990</v>
      </c>
    </row>
    <row r="186" spans="1:71" x14ac:dyDescent="0.25">
      <c r="A186">
        <v>2018070319</v>
      </c>
      <c r="B186" t="s">
        <v>568</v>
      </c>
      <c r="C186" t="s">
        <v>569</v>
      </c>
      <c r="D186" t="s">
        <v>97</v>
      </c>
      <c r="E186" t="s">
        <v>57</v>
      </c>
      <c r="F186">
        <v>2005</v>
      </c>
      <c r="G186" t="str">
        <f>VLOOKUP(F186,'18 Age Cats'!A:B,2,FALSE)</f>
        <v>U14</v>
      </c>
      <c r="H186" t="s">
        <v>502</v>
      </c>
      <c r="I186" t="s">
        <v>606</v>
      </c>
      <c r="J186" s="36">
        <f>AM186</f>
        <v>990</v>
      </c>
      <c r="L186" t="str">
        <f>IF(J186=AI186,"*"," ")</f>
        <v>*</v>
      </c>
      <c r="M186" s="36">
        <f>BH186</f>
        <v>990</v>
      </c>
      <c r="O186" t="str">
        <f>IF(M186=BD186,"*"," ")</f>
        <v>*</v>
      </c>
      <c r="P186" s="36">
        <f>BS186</f>
        <v>990</v>
      </c>
      <c r="R186" t="str">
        <f>IF(P186=BO186,"*"," ")</f>
        <v>*</v>
      </c>
      <c r="T186" s="21" t="str">
        <f>IFERROR(VLOOKUP(A186,'15.07.18.1 Mt Hutt SL'!C:I,7,FALSE)," ")</f>
        <v xml:space="preserve"> </v>
      </c>
      <c r="U186" s="21" t="str">
        <f>IFERROR(VLOOKUP(A186,'15.07.18.2 Mt Hutt SL'!C:I,7,FALSE)," ")</f>
        <v xml:space="preserve"> </v>
      </c>
      <c r="V186" s="21" t="str">
        <f>IFERROR(VLOOKUP(A186,'12.08.18.1 Whaka SL'!A:G,7,FALSE)," ")</f>
        <v xml:space="preserve"> </v>
      </c>
      <c r="W186" s="21" t="str">
        <f>IFERROR(VLOOKUP(A186,'12.08.18.2 Whaka SL'!A:G,7,FALSE)," ")</f>
        <v xml:space="preserve"> </v>
      </c>
      <c r="X186" s="24" t="str">
        <f>IFERROR(VLOOKUP(A186,'20.08.18.1 Coronet SL'!C:K,9,FALSE)," ")</f>
        <v xml:space="preserve"> </v>
      </c>
      <c r="Y186" s="21" t="str">
        <f>IFERROR(VLOOKUP(A186,'20.08.18.2 Coronet SL'!C:K,9,FALSE)," ")</f>
        <v xml:space="preserve"> </v>
      </c>
      <c r="Z186" s="21" t="str">
        <f>IFERROR(VLOOKUP(A186,'16.09.18.1 Mt Hutt SL'!A:B,2,FALSE)," ")</f>
        <v xml:space="preserve"> </v>
      </c>
      <c r="AA186" s="21" t="str">
        <f>IFERROR(VLOOKUP(A186,'16.09.18 .2 Mt Hutt SL'!A:B,2,FALSE)," ")</f>
        <v xml:space="preserve"> </v>
      </c>
      <c r="AB186" s="21" t="str">
        <f>IFERROR(VLOOKUP(A186,'180923.1 WH SL'!C:K,9,FALSE)," ")</f>
        <v xml:space="preserve"> </v>
      </c>
      <c r="AC186" s="21" t="str">
        <f>IFERROR(VLOOKUP(A186,'180927.1 CA SL '!A:L,12,FALSE)," ")</f>
        <v xml:space="preserve"> </v>
      </c>
      <c r="AD186" s="21" t="str">
        <f>IFERROR(VLOOKUP(A186,'180927.2 CA SL'!A:L,12,FALSE)," ")</f>
        <v xml:space="preserve"> </v>
      </c>
      <c r="AE186" s="21" t="str">
        <f>IFERROR(VLOOKUP(A186,'21.10.18.2   Snowplanet SL'!C:J,8,FALSE)," ")</f>
        <v xml:space="preserve"> </v>
      </c>
      <c r="AF186" t="str">
        <f>IFERROR(VLOOKUP(A186,'21.10.18.4 Snowplanet SL'!C:J,8,FALSE)," ")</f>
        <v xml:space="preserve"> </v>
      </c>
      <c r="AH186" s="25">
        <v>990</v>
      </c>
      <c r="AI186" s="25">
        <v>990</v>
      </c>
      <c r="AJ186" t="str">
        <f>IFERROR((SMALL(T186:AF186,1)+SMALL(T186:AF186,2))/2," ")</f>
        <v xml:space="preserve"> </v>
      </c>
      <c r="AK186" t="str">
        <f>IFERROR(SMALL(T186:AF186,1)+(SMALL(T186:AF186,1)*0.2)," ")</f>
        <v xml:space="preserve"> </v>
      </c>
      <c r="AM186" s="25">
        <f>MIN(AI186,AJ186,AK186)</f>
        <v>990</v>
      </c>
      <c r="AP186" s="21" t="str">
        <f>IFERROR(VLOOKUP(A186,'11.08.18.1 Whaka GS'!A:I,9,FALSE)," ")</f>
        <v xml:space="preserve"> </v>
      </c>
      <c r="AQ186" s="21" t="str">
        <f>IFERROR(VLOOKUP(A186,'11.08.18.2 Whaka GS'!A:G,7,FALSE)," ")</f>
        <v xml:space="preserve"> </v>
      </c>
      <c r="AR186" s="21" t="str">
        <f>IFERROR(VLOOKUP(A186,'18.08.18 .1 Coronet GS'!C:K,9,FALSE)," ")</f>
        <v xml:space="preserve"> </v>
      </c>
      <c r="AS186" s="21" t="str">
        <f>IFERROR(VLOOKUP(A186,'18.08.18 .2 Coronet GS'!C:K,9,FALSE)," ")</f>
        <v xml:space="preserve"> </v>
      </c>
      <c r="AT186" s="21" t="str">
        <f>IFERROR(VLOOKUP(A186,'19.08.18 .1 Coronet GS'!C:K,9,FALSE)," ")</f>
        <v xml:space="preserve"> </v>
      </c>
      <c r="AU186" s="21" t="str">
        <f>IFERROR(VLOOKUP(A186,'19.08.18 .2 Coronet GS'!C:K,9,FALSE)," ")</f>
        <v xml:space="preserve"> </v>
      </c>
      <c r="AV186" s="21" t="str">
        <f>IFERROR(VLOOKUP(A186,'15.09.18.1 Mt Hutt GS '!A:B,2,FALSE)," ")</f>
        <v xml:space="preserve"> </v>
      </c>
      <c r="AW186" s="21" t="str">
        <f>IFERROR(VLOOKUP(A186,'180922.1 WH GS'!C:K,9,FALSE)," ")</f>
        <v xml:space="preserve"> </v>
      </c>
      <c r="AX186" s="21" t="str">
        <f>IFERROR(VLOOKUP(A186,'180922.2 WH GS 2'!C:K,9,FALSE)," ")</f>
        <v xml:space="preserve"> </v>
      </c>
      <c r="AY186" s="21" t="str">
        <f>IFERROR(VLOOKUP(A186,'180928.1 CA GS'!A:L,12,FALSE)," " )</f>
        <v xml:space="preserve"> </v>
      </c>
      <c r="AZ186" s="21" t="str">
        <f>IFERROR(VLOOKUP(A186,'180928.2 CA GS'!C:I,7,FALSE)," ")</f>
        <v xml:space="preserve"> </v>
      </c>
      <c r="BA186" s="21" t="str">
        <f>IFERROR(VLOOKUP(A186,'180928.3 CA GS'!C:I,7,FALSE)," ")</f>
        <v xml:space="preserve"> </v>
      </c>
      <c r="BC186" s="25">
        <v>990</v>
      </c>
      <c r="BD186" s="25">
        <v>990</v>
      </c>
      <c r="BE186" t="str">
        <f>IFERROR((SMALL(AP186:BA186,1)+SMALL(AP186:BA186,2))/2," ")</f>
        <v xml:space="preserve"> </v>
      </c>
      <c r="BF186" t="str">
        <f>IFERROR(SMALL(AP186:BA186,1)+(SMALL(AP186:BA186,1)*0.2)," ")</f>
        <v xml:space="preserve"> </v>
      </c>
      <c r="BH186" s="25">
        <f>MIN(BD186,BE186,BF186)</f>
        <v>990</v>
      </c>
      <c r="BK186" s="21" t="str">
        <f>IFERROR(VLOOKUP(A186,'14.09.18 Mt Hutt SG'!A:C,2,FALSE)," ")</f>
        <v xml:space="preserve"> </v>
      </c>
      <c r="BL186" s="21" t="str">
        <f>IFERROR(VLOOKUP(A186,'14.09.18.2 Mt Hutt SG'!A:B,2,FALSE)," ")</f>
        <v xml:space="preserve"> </v>
      </c>
      <c r="BN186" s="25">
        <v>990</v>
      </c>
      <c r="BO186" s="25">
        <v>990</v>
      </c>
      <c r="BP186" t="str">
        <f>IFERROR((SMALL(BK186:BL186,1)+SMALL(BK186:BL186,2))/2," ")</f>
        <v xml:space="preserve"> </v>
      </c>
      <c r="BQ186" t="str">
        <f>IFERROR(SMALL(BK186:BL186,1)+(SMALL(BK186:BL186,1)*0.2)," ")</f>
        <v xml:space="preserve"> </v>
      </c>
      <c r="BS186" s="25">
        <f>MIN(BO186,BP186,BQ186)</f>
        <v>990</v>
      </c>
    </row>
    <row r="187" spans="1:71" x14ac:dyDescent="0.25">
      <c r="A187">
        <v>2017071940</v>
      </c>
      <c r="B187" t="s">
        <v>686</v>
      </c>
      <c r="C187" t="s">
        <v>569</v>
      </c>
      <c r="D187" t="s">
        <v>97</v>
      </c>
      <c r="E187" t="s">
        <v>57</v>
      </c>
      <c r="F187">
        <v>2003</v>
      </c>
      <c r="G187" t="str">
        <f>VLOOKUP(F187,'18 Age Cats'!A:B,2,FALSE)</f>
        <v>U16</v>
      </c>
      <c r="J187" s="36">
        <f>AM187</f>
        <v>990</v>
      </c>
      <c r="L187" t="str">
        <f>IF(J187=AI187,"*"," ")</f>
        <v>*</v>
      </c>
      <c r="M187" s="36">
        <f>BH187</f>
        <v>990</v>
      </c>
      <c r="O187" t="str">
        <f>IF(M187=BD187,"*"," ")</f>
        <v>*</v>
      </c>
      <c r="P187" s="36">
        <f>BS187</f>
        <v>990</v>
      </c>
      <c r="R187" t="str">
        <f>IF(P187=BO187,"*"," ")</f>
        <v>*</v>
      </c>
      <c r="T187" s="21" t="str">
        <f>IFERROR(VLOOKUP(A187,'15.07.18.1 Mt Hutt SL'!C:I,7,FALSE)," ")</f>
        <v xml:space="preserve"> </v>
      </c>
      <c r="U187" s="21" t="str">
        <f>IFERROR(VLOOKUP(A187,'15.07.18.2 Mt Hutt SL'!C:I,7,FALSE)," ")</f>
        <v xml:space="preserve"> </v>
      </c>
      <c r="V187" s="21" t="str">
        <f>IFERROR(VLOOKUP(A187,'12.08.18.1 Whaka SL'!A:G,7,FALSE)," ")</f>
        <v xml:space="preserve"> </v>
      </c>
      <c r="W187" s="21" t="str">
        <f>IFERROR(VLOOKUP(A187,'12.08.18.2 Whaka SL'!A:G,7,FALSE)," ")</f>
        <v xml:space="preserve"> </v>
      </c>
      <c r="X187" s="24" t="str">
        <f>IFERROR(VLOOKUP(A187,'20.08.18.1 Coronet SL'!C:K,9,FALSE)," ")</f>
        <v xml:space="preserve"> </v>
      </c>
      <c r="Y187" s="21" t="str">
        <f>IFERROR(VLOOKUP(A187,'20.08.18.2 Coronet SL'!C:K,9,FALSE)," ")</f>
        <v xml:space="preserve"> </v>
      </c>
      <c r="Z187" s="21" t="str">
        <f>IFERROR(VLOOKUP(A187,'16.09.18.1 Mt Hutt SL'!A:B,2,FALSE)," ")</f>
        <v xml:space="preserve"> </v>
      </c>
      <c r="AA187" s="21" t="str">
        <f>IFERROR(VLOOKUP(A187,'16.09.18 .2 Mt Hutt SL'!A:B,2,FALSE)," ")</f>
        <v xml:space="preserve"> </v>
      </c>
      <c r="AB187" s="21" t="str">
        <f>IFERROR(VLOOKUP(A187,'180923.1 WH SL'!C:K,9,FALSE)," ")</f>
        <v xml:space="preserve"> </v>
      </c>
      <c r="AC187" s="21" t="str">
        <f>IFERROR(VLOOKUP(A187,'180927.1 CA SL '!A:L,12,FALSE)," ")</f>
        <v xml:space="preserve"> </v>
      </c>
      <c r="AD187" s="21" t="str">
        <f>IFERROR(VLOOKUP(A187,'180927.2 CA SL'!A:L,12,FALSE)," ")</f>
        <v xml:space="preserve"> </v>
      </c>
      <c r="AE187" s="21" t="str">
        <f>IFERROR(VLOOKUP(A187,'21.10.18.2   Snowplanet SL'!C:J,8,FALSE)," ")</f>
        <v xml:space="preserve"> </v>
      </c>
      <c r="AF187" t="str">
        <f>IFERROR(VLOOKUP(A187,'21.10.18.4 Snowplanet SL'!C:J,8,FALSE)," ")</f>
        <v xml:space="preserve"> </v>
      </c>
      <c r="AH187" s="25">
        <f>IFERROR(VLOOKUP(A187,'18.0 Base List'!A:G,5,FALSE),"990.00")</f>
        <v>990</v>
      </c>
      <c r="AI187" s="25">
        <v>990</v>
      </c>
      <c r="AJ187" t="str">
        <f>IFERROR((SMALL(T187:AF187,1)+SMALL(T187:AF187,2))/2," ")</f>
        <v xml:space="preserve"> </v>
      </c>
      <c r="AK187" t="str">
        <f>IFERROR(SMALL(T187:AF187,1)+(SMALL(T187:AF187,1)*0.2)," ")</f>
        <v xml:space="preserve"> </v>
      </c>
      <c r="AM187" s="25">
        <f>MIN(AI187,AJ187,AK187)</f>
        <v>990</v>
      </c>
      <c r="AP187" s="21" t="str">
        <f>IFERROR(VLOOKUP(A187,'11.08.18.1 Whaka GS'!A:I,9,FALSE)," ")</f>
        <v xml:space="preserve"> </v>
      </c>
      <c r="AQ187" s="21" t="str">
        <f>IFERROR(VLOOKUP(A187,'11.08.18.2 Whaka GS'!A:G,7,FALSE)," ")</f>
        <v xml:space="preserve"> </v>
      </c>
      <c r="AR187" s="21" t="str">
        <f>IFERROR(VLOOKUP(A187,'18.08.18 .1 Coronet GS'!C:K,9,FALSE)," ")</f>
        <v xml:space="preserve"> </v>
      </c>
      <c r="AS187" s="21" t="str">
        <f>IFERROR(VLOOKUP(A187,'18.08.18 .2 Coronet GS'!C:K,9,FALSE)," ")</f>
        <v xml:space="preserve"> </v>
      </c>
      <c r="AT187" s="21" t="str">
        <f>IFERROR(VLOOKUP(A187,'19.08.18 .1 Coronet GS'!C:K,9,FALSE)," ")</f>
        <v xml:space="preserve"> </v>
      </c>
      <c r="AU187" s="21" t="str">
        <f>IFERROR(VLOOKUP(A187,'19.08.18 .2 Coronet GS'!C:K,9,FALSE)," ")</f>
        <v xml:space="preserve"> </v>
      </c>
      <c r="AV187" s="21" t="str">
        <f>IFERROR(VLOOKUP(A187,'15.09.18.1 Mt Hutt GS '!A:B,2,FALSE)," ")</f>
        <v xml:space="preserve"> </v>
      </c>
      <c r="AW187" s="21" t="str">
        <f>IFERROR(VLOOKUP(A187,'180922.1 WH GS'!C:K,9,FALSE)," ")</f>
        <v xml:space="preserve"> </v>
      </c>
      <c r="AX187" s="21" t="str">
        <f>IFERROR(VLOOKUP(A187,'180922.2 WH GS 2'!C:K,9,FALSE)," ")</f>
        <v xml:space="preserve"> </v>
      </c>
      <c r="AY187" s="21" t="str">
        <f>IFERROR(VLOOKUP(A187,'180928.1 CA GS'!A:L,12,FALSE)," " )</f>
        <v xml:space="preserve"> </v>
      </c>
      <c r="AZ187" s="21" t="str">
        <f>IFERROR(VLOOKUP(A187,'180928.2 CA GS'!C:I,7,FALSE)," ")</f>
        <v xml:space="preserve"> </v>
      </c>
      <c r="BA187" s="21" t="str">
        <f>IFERROR(VLOOKUP(A187,'180928.3 CA GS'!C:I,7,FALSE)," ")</f>
        <v xml:space="preserve"> </v>
      </c>
      <c r="BC187" s="25">
        <v>990</v>
      </c>
      <c r="BD187" s="25">
        <v>990</v>
      </c>
      <c r="BE187" t="str">
        <f>IFERROR((SMALL(AP187:BA187,1)+SMALL(AP187:BA187,2))/2," ")</f>
        <v xml:space="preserve"> </v>
      </c>
      <c r="BF187" t="str">
        <f>IFERROR(SMALL(AP187:BA187,1)+(SMALL(AP187:BA187,1)*0.2)," ")</f>
        <v xml:space="preserve"> </v>
      </c>
      <c r="BH187" s="25">
        <f>MIN(BD187,BE187,BF187)</f>
        <v>990</v>
      </c>
      <c r="BK187" s="21" t="str">
        <f>IFERROR(VLOOKUP(A187,'14.09.18 Mt Hutt SG'!A:C,2,FALSE)," ")</f>
        <v xml:space="preserve"> </v>
      </c>
      <c r="BL187" s="21" t="str">
        <f>IFERROR(VLOOKUP(A187,'14.09.18.2 Mt Hutt SG'!A:B,2,FALSE)," ")</f>
        <v xml:space="preserve"> </v>
      </c>
      <c r="BN187" s="25">
        <v>990</v>
      </c>
      <c r="BO187" s="25">
        <v>990</v>
      </c>
      <c r="BP187" t="str">
        <f>IFERROR((SMALL(BK187:BL187,1)+SMALL(BK187:BL187,2))/2," ")</f>
        <v xml:space="preserve"> </v>
      </c>
      <c r="BQ187" t="str">
        <f>IFERROR(SMALL(BK187:BL187,1)+(SMALL(BK187:BL187,1)*0.2)," ")</f>
        <v xml:space="preserve"> </v>
      </c>
      <c r="BS187" s="25">
        <f>MIN(BO187,BP187,BQ187)</f>
        <v>990</v>
      </c>
    </row>
    <row r="188" spans="1:71" x14ac:dyDescent="0.25">
      <c r="A188">
        <v>2018050263</v>
      </c>
      <c r="B188" t="s">
        <v>570</v>
      </c>
      <c r="C188" t="s">
        <v>60</v>
      </c>
      <c r="D188" t="s">
        <v>58</v>
      </c>
      <c r="E188" t="s">
        <v>52</v>
      </c>
      <c r="F188">
        <v>2006</v>
      </c>
      <c r="G188" t="str">
        <f>VLOOKUP(F188,'18 Age Cats'!A:B,2,FALSE)</f>
        <v>U14</v>
      </c>
      <c r="H188" t="s">
        <v>513</v>
      </c>
      <c r="J188" s="36">
        <f>AM188</f>
        <v>180.89999999999998</v>
      </c>
      <c r="K188">
        <v>35</v>
      </c>
      <c r="L188" t="str">
        <f>IF(J188=AI188,"*"," ")</f>
        <v xml:space="preserve"> </v>
      </c>
      <c r="M188" s="36">
        <f>BH188</f>
        <v>176.49</v>
      </c>
      <c r="N188">
        <v>43</v>
      </c>
      <c r="O188" t="str">
        <f>IF(M188=BD188,"*"," ")</f>
        <v xml:space="preserve"> </v>
      </c>
      <c r="P188" s="36">
        <f>BS188</f>
        <v>990</v>
      </c>
      <c r="R188" t="str">
        <f>IF(P188=BO188,"*"," ")</f>
        <v>*</v>
      </c>
      <c r="T188" s="21" t="str">
        <f>IFERROR(VLOOKUP(A188,'15.07.18.1 Mt Hutt SL'!C:I,7,FALSE)," ")</f>
        <v xml:space="preserve"> </v>
      </c>
      <c r="U188" s="21" t="str">
        <f>IFERROR(VLOOKUP(A188,'15.07.18.2 Mt Hutt SL'!C:I,7,FALSE)," ")</f>
        <v xml:space="preserve"> </v>
      </c>
      <c r="V188" s="21">
        <f>IFERROR(VLOOKUP(A188,'12.08.18.1 Whaka SL'!A:G,7,FALSE)," ")</f>
        <v>214.46</v>
      </c>
      <c r="W188" s="21">
        <f>IFERROR(VLOOKUP(A188,'12.08.18.2 Whaka SL'!A:G,7,FALSE)," ")</f>
        <v>178.91</v>
      </c>
      <c r="X188" s="24" t="str">
        <f>IFERROR(VLOOKUP(A188,'20.08.18.1 Coronet SL'!C:K,9,FALSE)," ")</f>
        <v xml:space="preserve"> </v>
      </c>
      <c r="Y188" s="21" t="str">
        <f>IFERROR(VLOOKUP(A188,'20.08.18.2 Coronet SL'!C:K,9,FALSE)," ")</f>
        <v xml:space="preserve"> </v>
      </c>
      <c r="Z188" s="21" t="str">
        <f>IFERROR(VLOOKUP(A188,'16.09.18.1 Mt Hutt SL'!A:B,2,FALSE)," ")</f>
        <v xml:space="preserve"> </v>
      </c>
      <c r="AA188" s="21" t="str">
        <f>IFERROR(VLOOKUP(A188,'16.09.18 .2 Mt Hutt SL'!A:B,2,FALSE)," ")</f>
        <v xml:space="preserve"> </v>
      </c>
      <c r="AB188" s="21">
        <f>IFERROR(VLOOKUP(A188,'180923.1 WH SL'!C:K,9,FALSE)," ")</f>
        <v>248.49</v>
      </c>
      <c r="AC188" s="21">
        <f>IFERROR(VLOOKUP(A188,'180927.1 CA SL '!A:L,12,FALSE)," ")</f>
        <v>184.07</v>
      </c>
      <c r="AD188" s="21">
        <f>IFERROR(VLOOKUP(A188,'180927.2 CA SL'!A:L,12,FALSE)," ")</f>
        <v>224.57</v>
      </c>
      <c r="AE188" s="21">
        <f>IFERROR(VLOOKUP(A188,'21.10.18.2   Snowplanet SL'!C:J,8,FALSE)," ")</f>
        <v>187.88</v>
      </c>
      <c r="AF188">
        <f>IFERROR(VLOOKUP(A188,'21.10.18.4 Snowplanet SL'!C:J,8,FALSE)," ")</f>
        <v>182.89</v>
      </c>
      <c r="AH188" s="25">
        <v>990</v>
      </c>
      <c r="AI188" s="25">
        <v>990</v>
      </c>
      <c r="AJ188">
        <f>IFERROR((SMALL(T188:AF188,1)+SMALL(T188:AF188,2))/2," ")</f>
        <v>180.89999999999998</v>
      </c>
      <c r="AK188">
        <f>IFERROR(SMALL(T188:AF188,1)+(SMALL(T188:AF188,1)*0.2)," ")</f>
        <v>214.69200000000001</v>
      </c>
      <c r="AM188" s="25">
        <f>MIN(AI188,AJ188,AK188)</f>
        <v>180.89999999999998</v>
      </c>
      <c r="AP188" s="21">
        <f>IFERROR(VLOOKUP(A188,'11.08.18.1 Whaka GS'!A:I,9,FALSE)," ")</f>
        <v>278.93</v>
      </c>
      <c r="AQ188" s="21">
        <f>IFERROR(VLOOKUP(A188,'11.08.18.2 Whaka GS'!A:G,7,FALSE)," ")</f>
        <v>267.49</v>
      </c>
      <c r="AR188" s="21" t="str">
        <f>IFERROR(VLOOKUP(A188,'18.08.18 .1 Coronet GS'!C:K,9,FALSE)," ")</f>
        <v xml:space="preserve"> </v>
      </c>
      <c r="AS188" s="21" t="str">
        <f>IFERROR(VLOOKUP(A188,'18.08.18 .2 Coronet GS'!C:K,9,FALSE)," ")</f>
        <v xml:space="preserve"> </v>
      </c>
      <c r="AT188" s="21" t="str">
        <f>IFERROR(VLOOKUP(A188,'19.08.18 .1 Coronet GS'!C:K,9,FALSE)," ")</f>
        <v xml:space="preserve"> </v>
      </c>
      <c r="AU188" s="21" t="str">
        <f>IFERROR(VLOOKUP(A188,'19.08.18 .2 Coronet GS'!C:K,9,FALSE)," ")</f>
        <v xml:space="preserve"> </v>
      </c>
      <c r="AV188" s="21" t="str">
        <f>IFERROR(VLOOKUP(A188,'15.09.18.1 Mt Hutt GS '!A:B,2,FALSE)," ")</f>
        <v xml:space="preserve"> </v>
      </c>
      <c r="AW188" s="21">
        <f>IFERROR(VLOOKUP(A188,'180922.1 WH GS'!C:K,9,FALSE)," ")</f>
        <v>280.70999999999998</v>
      </c>
      <c r="AX188" s="21">
        <f>IFERROR(VLOOKUP(A188,'180922.2 WH GS 2'!C:K,9,FALSE)," ")</f>
        <v>297.36</v>
      </c>
      <c r="AY188" s="21">
        <f>IFERROR(VLOOKUP(A188,'180928.1 CA GS'!A:L,12,FALSE)," " )</f>
        <v>204.33</v>
      </c>
      <c r="AZ188" s="21">
        <f>IFERROR(VLOOKUP(A188,'180928.2 CA GS'!C:I,7,FALSE)," ")</f>
        <v>185.48</v>
      </c>
      <c r="BA188" s="21">
        <f>IFERROR(VLOOKUP(A188,'180928.3 CA GS'!C:I,7,FALSE)," ")</f>
        <v>167.5</v>
      </c>
      <c r="BC188" s="25">
        <v>990</v>
      </c>
      <c r="BD188" s="25">
        <v>990</v>
      </c>
      <c r="BE188">
        <f>IFERROR((SMALL(AP188:BA188,1)+SMALL(AP188:BA188,2))/2," ")</f>
        <v>176.49</v>
      </c>
      <c r="BF188">
        <f>IFERROR(SMALL(AP188:BA188,1)+(SMALL(AP188:BA188,1)*0.2)," ")</f>
        <v>201</v>
      </c>
      <c r="BH188" s="25">
        <f>MIN(BD188,BE188,BF188)</f>
        <v>176.49</v>
      </c>
      <c r="BK188" s="21" t="str">
        <f>IFERROR(VLOOKUP(A188,'14.09.18 Mt Hutt SG'!A:C,2,FALSE)," ")</f>
        <v xml:space="preserve"> </v>
      </c>
      <c r="BL188" s="21" t="str">
        <f>IFERROR(VLOOKUP(A188,'14.09.18.2 Mt Hutt SG'!A:B,2,FALSE)," ")</f>
        <v xml:space="preserve"> </v>
      </c>
      <c r="BN188" s="25">
        <v>990</v>
      </c>
      <c r="BO188" s="25">
        <v>990</v>
      </c>
      <c r="BP188" t="str">
        <f>IFERROR((SMALL(BK188:BL188,1)+SMALL(BK188:BL188,2))/2," ")</f>
        <v xml:space="preserve"> </v>
      </c>
      <c r="BQ188" t="str">
        <f>IFERROR(SMALL(BK188:BL188,1)+(SMALL(BK188:BL188,1)*0.2)," ")</f>
        <v xml:space="preserve"> </v>
      </c>
      <c r="BS188" s="25">
        <f>MIN(BO188,BP188,BQ188)</f>
        <v>990</v>
      </c>
    </row>
    <row r="189" spans="1:71" x14ac:dyDescent="0.25">
      <c r="A189">
        <v>2017061786</v>
      </c>
      <c r="B189" t="s">
        <v>59</v>
      </c>
      <c r="C189" t="s">
        <v>60</v>
      </c>
      <c r="D189" t="s">
        <v>58</v>
      </c>
      <c r="E189" t="s">
        <v>57</v>
      </c>
      <c r="F189">
        <v>2005</v>
      </c>
      <c r="G189" t="str">
        <f>VLOOKUP(F189,'18 Age Cats'!A:B,2,FALSE)</f>
        <v>U14</v>
      </c>
      <c r="H189" t="s">
        <v>513</v>
      </c>
      <c r="I189" t="s">
        <v>513</v>
      </c>
      <c r="J189" s="36">
        <f>AM189</f>
        <v>293.79499999999996</v>
      </c>
      <c r="K189">
        <v>52</v>
      </c>
      <c r="L189" t="str">
        <f>IF(J189=AI189,"*"," ")</f>
        <v xml:space="preserve"> </v>
      </c>
      <c r="M189" s="36">
        <f>BH189</f>
        <v>261.57</v>
      </c>
      <c r="N189">
        <v>54</v>
      </c>
      <c r="O189" t="str">
        <f>IF(M189=BD189,"*"," ")</f>
        <v xml:space="preserve"> </v>
      </c>
      <c r="P189" s="36">
        <f>BS189</f>
        <v>990</v>
      </c>
      <c r="R189" t="str">
        <f>IF(P189=BO189,"*"," ")</f>
        <v>*</v>
      </c>
      <c r="T189" s="21" t="str">
        <f>IFERROR(VLOOKUP(A189,'15.07.18.1 Mt Hutt SL'!C:I,7,FALSE)," ")</f>
        <v xml:space="preserve"> </v>
      </c>
      <c r="U189" s="21" t="str">
        <f>IFERROR(VLOOKUP(A189,'15.07.18.2 Mt Hutt SL'!C:I,7,FALSE)," ")</f>
        <v xml:space="preserve"> </v>
      </c>
      <c r="V189" s="21" t="str">
        <f>IFERROR(VLOOKUP(A189,'12.08.18.1 Whaka SL'!A:G,7,FALSE)," ")</f>
        <v xml:space="preserve"> </v>
      </c>
      <c r="W189" s="21" t="str">
        <f>IFERROR(VLOOKUP(A189,'12.08.18.2 Whaka SL'!A:G,7,FALSE)," ")</f>
        <v xml:space="preserve"> </v>
      </c>
      <c r="X189" s="24" t="str">
        <f>IFERROR(VLOOKUP(A189,'20.08.18.1 Coronet SL'!C:K,9,FALSE)," ")</f>
        <v xml:space="preserve"> </v>
      </c>
      <c r="Y189" s="21" t="str">
        <f>IFERROR(VLOOKUP(A189,'20.08.18.2 Coronet SL'!C:K,9,FALSE)," ")</f>
        <v xml:space="preserve"> </v>
      </c>
      <c r="Z189" s="21" t="str">
        <f>IFERROR(VLOOKUP(A189,'16.09.18.1 Mt Hutt SL'!A:B,2,FALSE)," ")</f>
        <v xml:space="preserve"> </v>
      </c>
      <c r="AA189" s="21" t="str">
        <f>IFERROR(VLOOKUP(A189,'16.09.18 .2 Mt Hutt SL'!A:B,2,FALSE)," ")</f>
        <v xml:space="preserve"> </v>
      </c>
      <c r="AB189" s="21">
        <f>IFERROR(VLOOKUP(A189,'180923.1 WH SL'!C:K,9,FALSE)," ")</f>
        <v>291.25</v>
      </c>
      <c r="AC189" s="21">
        <f>IFERROR(VLOOKUP(A189,'180927.1 CA SL '!A:L,12,FALSE)," ")</f>
        <v>313.32</v>
      </c>
      <c r="AD189" s="21">
        <f>IFERROR(VLOOKUP(A189,'180927.2 CA SL'!A:L,12,FALSE)," ")</f>
        <v>296.33999999999997</v>
      </c>
      <c r="AE189" s="21" t="str">
        <f>IFERROR(VLOOKUP(A189,'21.10.18.2   Snowplanet SL'!C:J,8,FALSE)," ")</f>
        <v xml:space="preserve"> </v>
      </c>
      <c r="AF189" t="str">
        <f>IFERROR(VLOOKUP(A189,'21.10.18.4 Snowplanet SL'!C:J,8,FALSE)," ")</f>
        <v xml:space="preserve"> </v>
      </c>
      <c r="AH189" s="25">
        <f>IFERROR(VLOOKUP(A189,'18.0 Base List'!A:G,5,FALSE),"990.00")</f>
        <v>297.65499999999997</v>
      </c>
      <c r="AI189" s="25">
        <f>AH189+(AH189*0.5)</f>
        <v>446.48249999999996</v>
      </c>
      <c r="AJ189">
        <f>IFERROR((SMALL(T189:AF189,1)+SMALL(T189:AF189,2))/2," ")</f>
        <v>293.79499999999996</v>
      </c>
      <c r="AK189">
        <f>IFERROR(SMALL(T189:AF189,1)+(SMALL(T189:AF189,1)*0.2)," ")</f>
        <v>349.5</v>
      </c>
      <c r="AM189" s="25">
        <f>MIN(AI189,AJ189,AK189)</f>
        <v>293.79499999999996</v>
      </c>
      <c r="AP189" s="21">
        <f>IFERROR(VLOOKUP(A189,'11.08.18.1 Whaka GS'!A:I,9,FALSE)," ")</f>
        <v>296.08999999999997</v>
      </c>
      <c r="AQ189" s="21">
        <f>IFERROR(VLOOKUP(A189,'11.08.18.2 Whaka GS'!A:G,7,FALSE)," ")</f>
        <v>292.99</v>
      </c>
      <c r="AR189" s="21" t="str">
        <f>IFERROR(VLOOKUP(A189,'18.08.18 .1 Coronet GS'!C:K,9,FALSE)," ")</f>
        <v xml:space="preserve"> </v>
      </c>
      <c r="AS189" s="21" t="str">
        <f>IFERROR(VLOOKUP(A189,'18.08.18 .2 Coronet GS'!C:K,9,FALSE)," ")</f>
        <v xml:space="preserve"> </v>
      </c>
      <c r="AT189" s="21" t="str">
        <f>IFERROR(VLOOKUP(A189,'19.08.18 .1 Coronet GS'!C:K,9,FALSE)," ")</f>
        <v xml:space="preserve"> </v>
      </c>
      <c r="AU189" s="21" t="str">
        <f>IFERROR(VLOOKUP(A189,'19.08.18 .2 Coronet GS'!C:K,9,FALSE)," ")</f>
        <v xml:space="preserve"> </v>
      </c>
      <c r="AV189" s="21" t="str">
        <f>IFERROR(VLOOKUP(A189,'15.09.18.1 Mt Hutt GS '!A:B,2,FALSE)," ")</f>
        <v xml:space="preserve"> </v>
      </c>
      <c r="AW189" s="21">
        <f>IFERROR(VLOOKUP(A189,'180922.1 WH GS'!C:K,9,FALSE)," ")</f>
        <v>354.28</v>
      </c>
      <c r="AX189" s="21">
        <f>IFERROR(VLOOKUP(A189,'180922.2 WH GS 2'!C:K,9,FALSE)," ")</f>
        <v>282.68</v>
      </c>
      <c r="AY189" s="21">
        <f>IFERROR(VLOOKUP(A189,'180928.1 CA GS'!A:L,12,FALSE)," " )</f>
        <v>265.39999999999998</v>
      </c>
      <c r="AZ189" s="21">
        <f>IFERROR(VLOOKUP(A189,'180928.2 CA GS'!C:I,7,FALSE)," ")</f>
        <v>283.20999999999998</v>
      </c>
      <c r="BA189" s="21">
        <f>IFERROR(VLOOKUP(A189,'180928.3 CA GS'!C:I,7,FALSE)," ")</f>
        <v>257.74</v>
      </c>
      <c r="BC189" s="25">
        <f>IFERROR(VLOOKUP(A189,'18.0 Base List'!A:F,6,FALSE),"990.00")</f>
        <v>355.28</v>
      </c>
      <c r="BD189" s="25">
        <f>BC189+(BC189*0.5)</f>
        <v>532.91999999999996</v>
      </c>
      <c r="BE189">
        <f>IFERROR((SMALL(AP189:BA189,1)+SMALL(AP189:BA189,2))/2," ")</f>
        <v>261.57</v>
      </c>
      <c r="BF189">
        <f>IFERROR(SMALL(AP189:BA189,1)+(SMALL(AP189:BA189,1)*0.2)," ")</f>
        <v>309.28800000000001</v>
      </c>
      <c r="BH189" s="25">
        <f>MIN(BD189,BE189,BF189)</f>
        <v>261.57</v>
      </c>
      <c r="BK189" s="21" t="str">
        <f>IFERROR(VLOOKUP(A189,'14.09.18 Mt Hutt SG'!A:C,2,FALSE)," ")</f>
        <v xml:space="preserve"> </v>
      </c>
      <c r="BL189" s="21" t="str">
        <f>IFERROR(VLOOKUP(A189,'14.09.18.2 Mt Hutt SG'!A:B,2,FALSE)," ")</f>
        <v xml:space="preserve"> </v>
      </c>
      <c r="BN189" s="25">
        <v>990</v>
      </c>
      <c r="BO189" s="25">
        <v>990</v>
      </c>
      <c r="BP189" t="str">
        <f>IFERROR((SMALL(BK189:BL189,1)+SMALL(BK189:BL189,2))/2," ")</f>
        <v xml:space="preserve"> </v>
      </c>
      <c r="BQ189" t="str">
        <f>IFERROR(SMALL(BK189:BL189,1)+(SMALL(BK189:BL189,1)*0.2)," ")</f>
        <v xml:space="preserve"> </v>
      </c>
      <c r="BS189" s="25">
        <f>MIN(BO189,BP189,BQ189)</f>
        <v>990</v>
      </c>
    </row>
    <row r="190" spans="1:71" x14ac:dyDescent="0.25">
      <c r="A190">
        <v>2017071860</v>
      </c>
      <c r="B190" t="s">
        <v>661</v>
      </c>
      <c r="C190" t="s">
        <v>662</v>
      </c>
      <c r="D190" t="s">
        <v>58</v>
      </c>
      <c r="E190" t="s">
        <v>52</v>
      </c>
      <c r="F190">
        <v>2006</v>
      </c>
      <c r="G190" t="str">
        <f>VLOOKUP(F190,'18 Age Cats'!A:B,2,FALSE)</f>
        <v>U14</v>
      </c>
      <c r="H190" t="s">
        <v>514</v>
      </c>
      <c r="I190" t="s">
        <v>514</v>
      </c>
      <c r="J190" s="36">
        <f>AM190</f>
        <v>990</v>
      </c>
      <c r="L190" t="str">
        <f>IF(J190=AI190,"*"," ")</f>
        <v>*</v>
      </c>
      <c r="M190" s="36">
        <f>BH190</f>
        <v>990</v>
      </c>
      <c r="O190" t="str">
        <f>IF(M190=BD190,"*"," ")</f>
        <v>*</v>
      </c>
      <c r="P190" s="36">
        <f>BS190</f>
        <v>990</v>
      </c>
      <c r="R190" t="str">
        <f>IF(P190=BO190,"*"," ")</f>
        <v>*</v>
      </c>
      <c r="T190" s="21" t="str">
        <f>IFERROR(VLOOKUP(A190,'15.07.18.1 Mt Hutt SL'!C:I,7,FALSE)," ")</f>
        <v xml:space="preserve"> </v>
      </c>
      <c r="U190" s="21" t="str">
        <f>IFERROR(VLOOKUP(A190,'15.07.18.2 Mt Hutt SL'!C:I,7,FALSE)," ")</f>
        <v xml:space="preserve"> </v>
      </c>
      <c r="V190" s="21" t="str">
        <f>IFERROR(VLOOKUP(A190,'12.08.18.1 Whaka SL'!A:G,7,FALSE)," ")</f>
        <v xml:space="preserve"> </v>
      </c>
      <c r="W190" s="21" t="str">
        <f>IFERROR(VLOOKUP(A190,'12.08.18.2 Whaka SL'!A:G,7,FALSE)," ")</f>
        <v xml:space="preserve"> </v>
      </c>
      <c r="X190" s="24" t="str">
        <f>IFERROR(VLOOKUP(A190,'20.08.18.1 Coronet SL'!C:K,9,FALSE)," ")</f>
        <v xml:space="preserve"> </v>
      </c>
      <c r="Y190" s="21" t="str">
        <f>IFERROR(VLOOKUP(A190,'20.08.18.2 Coronet SL'!C:K,9,FALSE)," ")</f>
        <v xml:space="preserve"> </v>
      </c>
      <c r="Z190" s="21" t="str">
        <f>IFERROR(VLOOKUP(A190,'16.09.18.1 Mt Hutt SL'!A:B,2,FALSE)," ")</f>
        <v xml:space="preserve"> </v>
      </c>
      <c r="AA190" s="21" t="str">
        <f>IFERROR(VLOOKUP(A190,'16.09.18 .2 Mt Hutt SL'!A:B,2,FALSE)," ")</f>
        <v xml:space="preserve"> </v>
      </c>
      <c r="AB190" s="21" t="str">
        <f>IFERROR(VLOOKUP(A190,'180923.1 WH SL'!C:K,9,FALSE)," ")</f>
        <v xml:space="preserve"> </v>
      </c>
      <c r="AC190" s="21" t="str">
        <f>IFERROR(VLOOKUP(A190,'180927.1 CA SL '!A:L,12,FALSE)," ")</f>
        <v xml:space="preserve"> </v>
      </c>
      <c r="AD190" s="21" t="str">
        <f>IFERROR(VLOOKUP(A190,'180927.2 CA SL'!A:L,12,FALSE)," ")</f>
        <v xml:space="preserve"> </v>
      </c>
      <c r="AE190" s="21" t="str">
        <f>IFERROR(VLOOKUP(A190,'21.10.18.2   Snowplanet SL'!C:J,8,FALSE)," ")</f>
        <v xml:space="preserve"> </v>
      </c>
      <c r="AF190" t="str">
        <f>IFERROR(VLOOKUP(A190,'21.10.18.4 Snowplanet SL'!C:J,8,FALSE)," ")</f>
        <v xml:space="preserve"> </v>
      </c>
      <c r="AH190" s="25">
        <v>990</v>
      </c>
      <c r="AI190" s="25">
        <v>990</v>
      </c>
      <c r="AJ190" t="str">
        <f>IFERROR((SMALL(T190:AF190,1)+SMALL(T190:AF190,2))/2," ")</f>
        <v xml:space="preserve"> </v>
      </c>
      <c r="AK190" t="str">
        <f>IFERROR(SMALL(T190:AF190,1)+(SMALL(T190:AF190,1)*0.2)," ")</f>
        <v xml:space="preserve"> </v>
      </c>
      <c r="AM190" s="25">
        <f>MIN(AI190,AJ190,AK190)</f>
        <v>990</v>
      </c>
      <c r="AP190" s="21" t="str">
        <f>IFERROR(VLOOKUP(A190,'11.08.18.1 Whaka GS'!A:I,9,FALSE)," ")</f>
        <v xml:space="preserve"> </v>
      </c>
      <c r="AQ190" s="21" t="str">
        <f>IFERROR(VLOOKUP(A190,'11.08.18.2 Whaka GS'!A:G,7,FALSE)," ")</f>
        <v xml:space="preserve"> </v>
      </c>
      <c r="AR190" s="21" t="str">
        <f>IFERROR(VLOOKUP(A190,'18.08.18 .1 Coronet GS'!C:K,9,FALSE)," ")</f>
        <v xml:space="preserve"> </v>
      </c>
      <c r="AS190" s="21" t="str">
        <f>IFERROR(VLOOKUP(A190,'18.08.18 .2 Coronet GS'!C:K,9,FALSE)," ")</f>
        <v xml:space="preserve"> </v>
      </c>
      <c r="AT190" s="21" t="str">
        <f>IFERROR(VLOOKUP(A190,'19.08.18 .1 Coronet GS'!C:K,9,FALSE)," ")</f>
        <v xml:space="preserve"> </v>
      </c>
      <c r="AU190" s="21" t="str">
        <f>IFERROR(VLOOKUP(A190,'19.08.18 .2 Coronet GS'!C:K,9,FALSE)," ")</f>
        <v xml:space="preserve"> </v>
      </c>
      <c r="AV190" s="21" t="str">
        <f>IFERROR(VLOOKUP(A190,'15.09.18.1 Mt Hutt GS '!A:B,2,FALSE)," ")</f>
        <v xml:space="preserve"> </v>
      </c>
      <c r="AW190" s="21" t="str">
        <f>IFERROR(VLOOKUP(A190,'180922.1 WH GS'!C:K,9,FALSE)," ")</f>
        <v xml:space="preserve"> </v>
      </c>
      <c r="AX190" s="21" t="str">
        <f>IFERROR(VLOOKUP(A190,'180922.2 WH GS 2'!C:K,9,FALSE)," ")</f>
        <v xml:space="preserve"> </v>
      </c>
      <c r="AY190" s="21" t="str">
        <f>IFERROR(VLOOKUP(A190,'180928.1 CA GS'!A:L,12,FALSE)," " )</f>
        <v xml:space="preserve"> </v>
      </c>
      <c r="AZ190" s="21" t="str">
        <f>IFERROR(VLOOKUP(A190,'180928.2 CA GS'!C:I,7,FALSE)," ")</f>
        <v xml:space="preserve"> </v>
      </c>
      <c r="BA190" s="21" t="str">
        <f>IFERROR(VLOOKUP(A190,'180928.3 CA GS'!C:I,7,FALSE)," ")</f>
        <v xml:space="preserve"> </v>
      </c>
      <c r="BC190" s="25">
        <v>990</v>
      </c>
      <c r="BD190" s="25">
        <v>990</v>
      </c>
      <c r="BE190" t="str">
        <f>IFERROR((SMALL(AP190:BA190,1)+SMALL(AP190:BA190,2))/2," ")</f>
        <v xml:space="preserve"> </v>
      </c>
      <c r="BF190" t="str">
        <f>IFERROR(SMALL(AP190:BA190,1)+(SMALL(AP190:BA190,1)*0.2)," ")</f>
        <v xml:space="preserve"> </v>
      </c>
      <c r="BH190" s="25">
        <f>MIN(BD190,BE190,BF190)</f>
        <v>990</v>
      </c>
      <c r="BK190" s="21" t="str">
        <f>IFERROR(VLOOKUP(A190,'14.09.18 Mt Hutt SG'!A:C,2,FALSE)," ")</f>
        <v xml:space="preserve"> </v>
      </c>
      <c r="BL190" s="21" t="str">
        <f>IFERROR(VLOOKUP(A190,'14.09.18.2 Mt Hutt SG'!A:B,2,FALSE)," ")</f>
        <v xml:space="preserve"> </v>
      </c>
      <c r="BN190" s="25">
        <v>990</v>
      </c>
      <c r="BO190" s="25">
        <v>990</v>
      </c>
      <c r="BP190" t="str">
        <f>IFERROR((SMALL(BK190:BL190,1)+SMALL(BK190:BL190,2))/2," ")</f>
        <v xml:space="preserve"> </v>
      </c>
      <c r="BQ190" t="str">
        <f>IFERROR(SMALL(BK190:BL190,1)+(SMALL(BK190:BL190,1)*0.2)," ")</f>
        <v xml:space="preserve"> </v>
      </c>
      <c r="BS190" s="25">
        <f>MIN(BO190,BP190,BQ190)</f>
        <v>990</v>
      </c>
    </row>
    <row r="191" spans="1:71" x14ac:dyDescent="0.25">
      <c r="A191">
        <v>2015103808</v>
      </c>
      <c r="B191" t="s">
        <v>167</v>
      </c>
      <c r="C191" t="s">
        <v>571</v>
      </c>
      <c r="E191" t="s">
        <v>52</v>
      </c>
      <c r="F191">
        <v>2004</v>
      </c>
      <c r="G191" t="str">
        <f>VLOOKUP(F191,'18 Age Cats'!A:B,2,FALSE)</f>
        <v>U16</v>
      </c>
      <c r="H191" t="s">
        <v>598</v>
      </c>
      <c r="J191" s="36">
        <f>AM191</f>
        <v>990</v>
      </c>
      <c r="L191" t="str">
        <f>IF(J191=AI191,"*"," ")</f>
        <v>*</v>
      </c>
      <c r="M191" s="36">
        <f>BH191</f>
        <v>990</v>
      </c>
      <c r="O191" t="str">
        <f>IF(M191=BD191,"*"," ")</f>
        <v>*</v>
      </c>
      <c r="P191" s="36">
        <f>BS191</f>
        <v>990</v>
      </c>
      <c r="R191" t="str">
        <f>IF(P191=BO191,"*"," ")</f>
        <v>*</v>
      </c>
      <c r="T191" s="21" t="str">
        <f>IFERROR(VLOOKUP(A191,'15.07.18.1 Mt Hutt SL'!C:I,7,FALSE)," ")</f>
        <v xml:space="preserve"> </v>
      </c>
      <c r="U191" s="21" t="str">
        <f>IFERROR(VLOOKUP(A191,'15.07.18.2 Mt Hutt SL'!C:I,7,FALSE)," ")</f>
        <v xml:space="preserve"> </v>
      </c>
      <c r="V191" s="21" t="str">
        <f>IFERROR(VLOOKUP(A191,'12.08.18.1 Whaka SL'!A:G,7,FALSE)," ")</f>
        <v xml:space="preserve"> </v>
      </c>
      <c r="W191" s="21" t="str">
        <f>IFERROR(VLOOKUP(A191,'12.08.18.2 Whaka SL'!A:G,7,FALSE)," ")</f>
        <v xml:space="preserve"> </v>
      </c>
      <c r="X191" s="24" t="str">
        <f>IFERROR(VLOOKUP(A191,'20.08.18.1 Coronet SL'!C:K,9,FALSE)," ")</f>
        <v xml:space="preserve"> </v>
      </c>
      <c r="Y191" s="21" t="str">
        <f>IFERROR(VLOOKUP(A191,'20.08.18.2 Coronet SL'!C:K,9,FALSE)," ")</f>
        <v xml:space="preserve"> </v>
      </c>
      <c r="Z191" s="21" t="str">
        <f>IFERROR(VLOOKUP(A191,'16.09.18.1 Mt Hutt SL'!A:B,2,FALSE)," ")</f>
        <v xml:space="preserve"> </v>
      </c>
      <c r="AA191" s="21" t="str">
        <f>IFERROR(VLOOKUP(A191,'16.09.18 .2 Mt Hutt SL'!A:B,2,FALSE)," ")</f>
        <v xml:space="preserve"> </v>
      </c>
      <c r="AB191" s="21" t="str">
        <f>IFERROR(VLOOKUP(A191,'180923.1 WH SL'!C:K,9,FALSE)," ")</f>
        <v xml:space="preserve"> </v>
      </c>
      <c r="AC191" s="21" t="str">
        <f>IFERROR(VLOOKUP(A191,'180927.1 CA SL '!A:L,12,FALSE)," ")</f>
        <v xml:space="preserve"> </v>
      </c>
      <c r="AD191" s="21" t="str">
        <f>IFERROR(VLOOKUP(A191,'180927.2 CA SL'!A:L,12,FALSE)," ")</f>
        <v xml:space="preserve"> </v>
      </c>
      <c r="AE191" s="21" t="str">
        <f>IFERROR(VLOOKUP(A191,'21.10.18.2   Snowplanet SL'!C:J,8,FALSE)," ")</f>
        <v xml:space="preserve"> </v>
      </c>
      <c r="AF191" t="str">
        <f>IFERROR(VLOOKUP(A191,'21.10.18.4 Snowplanet SL'!C:J,8,FALSE)," ")</f>
        <v xml:space="preserve"> </v>
      </c>
      <c r="AH191" s="25">
        <v>990</v>
      </c>
      <c r="AI191" s="25">
        <v>990</v>
      </c>
      <c r="AJ191" t="str">
        <f>IFERROR((SMALL(T191:AF191,1)+SMALL(T191:AF191,2))/2," ")</f>
        <v xml:space="preserve"> </v>
      </c>
      <c r="AK191" t="str">
        <f>IFERROR(SMALL(T191:AF191,1)+(SMALL(T191:AF191,1)*0.2)," ")</f>
        <v xml:space="preserve"> </v>
      </c>
      <c r="AM191" s="25">
        <f>MIN(AI191,AJ191,AK191)</f>
        <v>990</v>
      </c>
      <c r="AP191" s="21" t="str">
        <f>IFERROR(VLOOKUP(A191,'11.08.18.1 Whaka GS'!A:I,9,FALSE)," ")</f>
        <v xml:space="preserve"> </v>
      </c>
      <c r="AQ191" s="21" t="str">
        <f>IFERROR(VLOOKUP(A191,'11.08.18.2 Whaka GS'!A:G,7,FALSE)," ")</f>
        <v xml:space="preserve"> </v>
      </c>
      <c r="AR191" s="21" t="str">
        <f>IFERROR(VLOOKUP(A191,'18.08.18 .1 Coronet GS'!C:K,9,FALSE)," ")</f>
        <v xml:space="preserve"> </v>
      </c>
      <c r="AS191" s="21" t="str">
        <f>IFERROR(VLOOKUP(A191,'18.08.18 .2 Coronet GS'!C:K,9,FALSE)," ")</f>
        <v xml:space="preserve"> </v>
      </c>
      <c r="AT191" s="21" t="str">
        <f>IFERROR(VLOOKUP(A191,'19.08.18 .1 Coronet GS'!C:K,9,FALSE)," ")</f>
        <v xml:space="preserve"> </v>
      </c>
      <c r="AU191" s="21" t="str">
        <f>IFERROR(VLOOKUP(A191,'19.08.18 .2 Coronet GS'!C:K,9,FALSE)," ")</f>
        <v xml:space="preserve"> </v>
      </c>
      <c r="AV191" s="21" t="str">
        <f>IFERROR(VLOOKUP(A191,'15.09.18.1 Mt Hutt GS '!A:B,2,FALSE)," ")</f>
        <v xml:space="preserve"> </v>
      </c>
      <c r="AW191" s="21" t="str">
        <f>IFERROR(VLOOKUP(A191,'180922.1 WH GS'!C:K,9,FALSE)," ")</f>
        <v xml:space="preserve"> </v>
      </c>
      <c r="AX191" s="21" t="str">
        <f>IFERROR(VLOOKUP(A191,'180922.2 WH GS 2'!C:K,9,FALSE)," ")</f>
        <v xml:space="preserve"> </v>
      </c>
      <c r="AY191" s="21" t="str">
        <f>IFERROR(VLOOKUP(A191,'180928.1 CA GS'!A:L,12,FALSE)," " )</f>
        <v xml:space="preserve"> </v>
      </c>
      <c r="AZ191" s="21" t="str">
        <f>IFERROR(VLOOKUP(A191,'180928.2 CA GS'!C:I,7,FALSE)," ")</f>
        <v xml:space="preserve"> </v>
      </c>
      <c r="BA191" s="21" t="str">
        <f>IFERROR(VLOOKUP(A191,'180928.3 CA GS'!C:I,7,FALSE)," ")</f>
        <v xml:space="preserve"> </v>
      </c>
      <c r="BC191" s="25">
        <v>990</v>
      </c>
      <c r="BD191" s="25">
        <v>990</v>
      </c>
      <c r="BE191" t="str">
        <f>IFERROR((SMALL(AP191:BA191,1)+SMALL(AP191:BA191,2))/2," ")</f>
        <v xml:space="preserve"> </v>
      </c>
      <c r="BF191" t="str">
        <f>IFERROR(SMALL(AP191:BA191,1)+(SMALL(AP191:BA191,1)*0.2)," ")</f>
        <v xml:space="preserve"> </v>
      </c>
      <c r="BH191" s="25">
        <f>MIN(BD191,BE191,BF191)</f>
        <v>990</v>
      </c>
      <c r="BK191" s="21" t="str">
        <f>IFERROR(VLOOKUP(A191,'14.09.18 Mt Hutt SG'!A:C,2,FALSE)," ")</f>
        <v xml:space="preserve"> </v>
      </c>
      <c r="BL191" s="21" t="str">
        <f>IFERROR(VLOOKUP(A191,'14.09.18.2 Mt Hutt SG'!A:B,2,FALSE)," ")</f>
        <v xml:space="preserve"> </v>
      </c>
      <c r="BN191" s="25">
        <v>990</v>
      </c>
      <c r="BO191" s="25">
        <v>990</v>
      </c>
      <c r="BP191" t="str">
        <f>IFERROR((SMALL(BK191:BL191,1)+SMALL(BK191:BL191,2))/2," ")</f>
        <v xml:space="preserve"> </v>
      </c>
      <c r="BQ191" t="str">
        <f>IFERROR(SMALL(BK191:BL191,1)+(SMALL(BK191:BL191,1)*0.2)," ")</f>
        <v xml:space="preserve"> </v>
      </c>
      <c r="BS191" s="25">
        <f>MIN(BO191,BP191,BQ191)</f>
        <v>990</v>
      </c>
    </row>
    <row r="192" spans="1:71" x14ac:dyDescent="0.25">
      <c r="A192">
        <v>2013091328</v>
      </c>
      <c r="B192" t="s">
        <v>200</v>
      </c>
      <c r="C192" t="s">
        <v>203</v>
      </c>
      <c r="E192" t="s">
        <v>57</v>
      </c>
      <c r="F192">
        <v>2005</v>
      </c>
      <c r="G192" t="str">
        <f>VLOOKUP(F192,'18 Age Cats'!A:B,2,FALSE)</f>
        <v>U14</v>
      </c>
      <c r="H192" t="s">
        <v>502</v>
      </c>
      <c r="I192" t="s">
        <v>606</v>
      </c>
      <c r="J192" s="36">
        <f>AM192</f>
        <v>151.47500000000002</v>
      </c>
      <c r="K192">
        <v>25</v>
      </c>
      <c r="L192" t="str">
        <f>IF(J192=AI192,"*"," ")</f>
        <v xml:space="preserve"> </v>
      </c>
      <c r="M192" s="36">
        <f>BH192</f>
        <v>151.91</v>
      </c>
      <c r="N192">
        <v>25</v>
      </c>
      <c r="O192" t="str">
        <f>IF(M192=BD192,"*"," ")</f>
        <v xml:space="preserve"> </v>
      </c>
      <c r="P192" s="36">
        <f>BS192</f>
        <v>210.57599999999999</v>
      </c>
      <c r="Q192">
        <v>19</v>
      </c>
      <c r="R192" t="str">
        <f>IF(P192=BO192,"*"," ")</f>
        <v xml:space="preserve"> </v>
      </c>
      <c r="T192" s="21" t="str">
        <f>IFERROR(VLOOKUP(A192,'15.07.18.1 Mt Hutt SL'!C:I,7,FALSE)," ")</f>
        <v xml:space="preserve"> </v>
      </c>
      <c r="U192" s="21" t="str">
        <f>IFERROR(VLOOKUP(A192,'15.07.18.2 Mt Hutt SL'!C:I,7,FALSE)," ")</f>
        <v xml:space="preserve"> </v>
      </c>
      <c r="V192" s="21" t="str">
        <f>IFERROR(VLOOKUP(A192,'12.08.18.1 Whaka SL'!A:G,7,FALSE)," ")</f>
        <v xml:space="preserve"> </v>
      </c>
      <c r="W192" s="21" t="str">
        <f>IFERROR(VLOOKUP(A192,'12.08.18.2 Whaka SL'!A:G,7,FALSE)," ")</f>
        <v xml:space="preserve"> </v>
      </c>
      <c r="X192" s="24">
        <f>IFERROR(VLOOKUP(A192,'20.08.18.1 Coronet SL'!C:K,9,FALSE)," ")</f>
        <v>265.31</v>
      </c>
      <c r="Y192" s="21">
        <f>IFERROR(VLOOKUP(A192,'20.08.18.2 Coronet SL'!C:K,9,FALSE)," ")</f>
        <v>280.64</v>
      </c>
      <c r="Z192" s="21">
        <f>IFERROR(VLOOKUP(A192,'16.09.18.1 Mt Hutt SL'!A:B,2,FALSE)," ")</f>
        <v>157.29</v>
      </c>
      <c r="AA192" s="21" t="str">
        <f>IFERROR(VLOOKUP(A192,'16.09.18 .2 Mt Hutt SL'!A:B,2,FALSE)," ")</f>
        <v xml:space="preserve"> </v>
      </c>
      <c r="AB192" s="21" t="str">
        <f>IFERROR(VLOOKUP(A192,'180923.1 WH SL'!C:K,9,FALSE)," ")</f>
        <v xml:space="preserve"> </v>
      </c>
      <c r="AC192" s="21">
        <f>IFERROR(VLOOKUP(A192,'180927.1 CA SL '!A:L,12,FALSE)," ")</f>
        <v>152.61000000000001</v>
      </c>
      <c r="AD192" s="21">
        <f>IFERROR(VLOOKUP(A192,'180927.2 CA SL'!A:L,12,FALSE)," ")</f>
        <v>150.34</v>
      </c>
      <c r="AE192" s="21" t="str">
        <f>IFERROR(VLOOKUP(A192,'21.10.18.2   Snowplanet SL'!C:J,8,FALSE)," ")</f>
        <v xml:space="preserve"> </v>
      </c>
      <c r="AF192" t="str">
        <f>IFERROR(VLOOKUP(A192,'21.10.18.4 Snowplanet SL'!C:J,8,FALSE)," ")</f>
        <v xml:space="preserve"> </v>
      </c>
      <c r="AH192" s="25">
        <f>IFERROR(VLOOKUP(A192,'18.0 Base List'!A:G,5,FALSE),"990.00")</f>
        <v>150.76</v>
      </c>
      <c r="AI192" s="25">
        <f>AH192+(AH192*0.5)</f>
        <v>226.14</v>
      </c>
      <c r="AJ192">
        <f>IFERROR((SMALL(T192:AF192,1)+SMALL(T192:AF192,2))/2," ")</f>
        <v>151.47500000000002</v>
      </c>
      <c r="AK192">
        <f>IFERROR(SMALL(T192:AF192,1)+(SMALL(T192:AF192,1)*0.2)," ")</f>
        <v>180.40800000000002</v>
      </c>
      <c r="AM192" s="25">
        <f>MIN(AI192,AJ192,AK192)</f>
        <v>151.47500000000002</v>
      </c>
      <c r="AP192" s="21" t="str">
        <f>IFERROR(VLOOKUP(A192,'11.08.18.1 Whaka GS'!A:I,9,FALSE)," ")</f>
        <v xml:space="preserve"> </v>
      </c>
      <c r="AQ192" s="21" t="str">
        <f>IFERROR(VLOOKUP(A192,'11.08.18.2 Whaka GS'!A:G,7,FALSE)," ")</f>
        <v xml:space="preserve"> </v>
      </c>
      <c r="AR192" s="21">
        <f>IFERROR(VLOOKUP(A192,'18.08.18 .1 Coronet GS'!C:K,9,FALSE)," ")</f>
        <v>173.57</v>
      </c>
      <c r="AS192" s="21">
        <f>IFERROR(VLOOKUP(A192,'18.08.18 .2 Coronet GS'!C:K,9,FALSE)," ")</f>
        <v>183.14</v>
      </c>
      <c r="AT192" s="21">
        <f>IFERROR(VLOOKUP(A192,'19.08.18 .1 Coronet GS'!C:K,9,FALSE)," ")</f>
        <v>176.66</v>
      </c>
      <c r="AU192" s="21">
        <f>IFERROR(VLOOKUP(A192,'19.08.18 .2 Coronet GS'!C:K,9,FALSE)," ")</f>
        <v>323.42</v>
      </c>
      <c r="AV192" s="21">
        <f>IFERROR(VLOOKUP(A192,'15.09.18.1 Mt Hutt GS '!A:B,2,FALSE)," ")</f>
        <v>170.46</v>
      </c>
      <c r="AW192" s="21" t="str">
        <f>IFERROR(VLOOKUP(A192,'180922.1 WH GS'!C:K,9,FALSE)," ")</f>
        <v xml:space="preserve"> </v>
      </c>
      <c r="AX192" s="21">
        <f>IFERROR(VLOOKUP(A192,'180922.2 WH GS 2'!C:K,9,FALSE)," ")</f>
        <v>156.97999999999999</v>
      </c>
      <c r="AY192" s="21">
        <f>IFERROR(VLOOKUP(A192,'180928.1 CA GS'!A:L,12,FALSE)," " )</f>
        <v>146.84</v>
      </c>
      <c r="AZ192" s="21">
        <f>IFERROR(VLOOKUP(A192,'180928.2 CA GS'!C:I,7,FALSE)," ")</f>
        <v>157.66999999999999</v>
      </c>
      <c r="BA192" s="21">
        <f>IFERROR(VLOOKUP(A192,'180928.3 CA GS'!C:I,7,FALSE)," ")</f>
        <v>165.76</v>
      </c>
      <c r="BC192" s="25">
        <f>IFERROR(VLOOKUP(A192,'18.0 Base List'!A:F,6,FALSE),"990.00")</f>
        <v>132.44500000000002</v>
      </c>
      <c r="BD192" s="25">
        <f>BC192+(BC192*0.5)</f>
        <v>198.66750000000002</v>
      </c>
      <c r="BE192">
        <f>IFERROR((SMALL(AP192:BA192,1)+SMALL(AP192:BA192,2))/2," ")</f>
        <v>151.91</v>
      </c>
      <c r="BF192">
        <f>IFERROR(SMALL(AP192:BA192,1)+(SMALL(AP192:BA192,1)*0.2)," ")</f>
        <v>176.208</v>
      </c>
      <c r="BH192" s="25">
        <f>MIN(BD192,BE192,BF192)</f>
        <v>151.91</v>
      </c>
      <c r="BK192" s="21" t="str">
        <f>IFERROR(VLOOKUP(A192,'14.09.18 Mt Hutt SG'!A:C,2,FALSE)," ")</f>
        <v xml:space="preserve"> </v>
      </c>
      <c r="BL192" s="21">
        <f>IFERROR(VLOOKUP(A192,'14.09.18.2 Mt Hutt SG'!A:B,2,FALSE)," ")</f>
        <v>175.48</v>
      </c>
      <c r="BN192" s="25">
        <f>IFERROR(VLOOKUP(A192,'18.0 Base List'!A:G,7,FALSE),990)</f>
        <v>172.16500000000002</v>
      </c>
      <c r="BO192" s="25">
        <f>BN192+(BN192*0.5)</f>
        <v>258.24750000000006</v>
      </c>
      <c r="BP192" t="str">
        <f>IFERROR((SMALL(BK192:BL192,1)+SMALL(BK192:BL192,2))/2," ")</f>
        <v xml:space="preserve"> </v>
      </c>
      <c r="BQ192">
        <f>IFERROR(SMALL(BK192:BL192,1)+(SMALL(BK192:BL192,1)*0.2)," ")</f>
        <v>210.57599999999999</v>
      </c>
      <c r="BS192" s="25">
        <f>MIN(BO192,BP192,BQ192)</f>
        <v>210.57599999999999</v>
      </c>
    </row>
    <row r="193" spans="1:71" x14ac:dyDescent="0.25">
      <c r="A193">
        <v>2018060304</v>
      </c>
      <c r="B193" t="s">
        <v>572</v>
      </c>
      <c r="C193" t="s">
        <v>573</v>
      </c>
      <c r="D193" t="s">
        <v>58</v>
      </c>
      <c r="E193" t="s">
        <v>52</v>
      </c>
      <c r="F193">
        <v>2006</v>
      </c>
      <c r="G193" t="str">
        <f>VLOOKUP(F193,'18 Age Cats'!A:B,2,FALSE)</f>
        <v>U14</v>
      </c>
      <c r="H193" t="s">
        <v>502</v>
      </c>
      <c r="I193" t="s">
        <v>631</v>
      </c>
      <c r="J193" s="36">
        <f>AM193</f>
        <v>990</v>
      </c>
      <c r="L193" t="str">
        <f>IF(J193=AI193,"*"," ")</f>
        <v>*</v>
      </c>
      <c r="M193" s="36">
        <f>BH193</f>
        <v>990</v>
      </c>
      <c r="O193" t="str">
        <f>IF(M193=BD193,"*"," ")</f>
        <v>*</v>
      </c>
      <c r="P193" s="36">
        <f>BS193</f>
        <v>990</v>
      </c>
      <c r="R193" t="str">
        <f>IF(P193=BO193,"*"," ")</f>
        <v>*</v>
      </c>
      <c r="T193" s="21" t="str">
        <f>IFERROR(VLOOKUP(A193,'15.07.18.1 Mt Hutt SL'!C:I,7,FALSE)," ")</f>
        <v xml:space="preserve"> </v>
      </c>
      <c r="U193" s="21" t="str">
        <f>IFERROR(VLOOKUP(A193,'15.07.18.2 Mt Hutt SL'!C:I,7,FALSE)," ")</f>
        <v xml:space="preserve"> </v>
      </c>
      <c r="V193" s="21" t="str">
        <f>IFERROR(VLOOKUP(A193,'12.08.18.1 Whaka SL'!A:G,7,FALSE)," ")</f>
        <v xml:space="preserve"> </v>
      </c>
      <c r="W193" s="21" t="str">
        <f>IFERROR(VLOOKUP(A193,'12.08.18.2 Whaka SL'!A:G,7,FALSE)," ")</f>
        <v xml:space="preserve"> </v>
      </c>
      <c r="X193" s="24" t="str">
        <f>IFERROR(VLOOKUP(A193,'20.08.18.1 Coronet SL'!C:K,9,FALSE)," ")</f>
        <v xml:space="preserve"> </v>
      </c>
      <c r="Y193" s="21" t="str">
        <f>IFERROR(VLOOKUP(A193,'20.08.18.2 Coronet SL'!C:K,9,FALSE)," ")</f>
        <v xml:space="preserve"> </v>
      </c>
      <c r="Z193" s="21" t="str">
        <f>IFERROR(VLOOKUP(A193,'16.09.18.1 Mt Hutt SL'!A:B,2,FALSE)," ")</f>
        <v xml:space="preserve"> </v>
      </c>
      <c r="AA193" s="21" t="str">
        <f>IFERROR(VLOOKUP(A193,'16.09.18 .2 Mt Hutt SL'!A:B,2,FALSE)," ")</f>
        <v xml:space="preserve"> </v>
      </c>
      <c r="AB193" s="21" t="str">
        <f>IFERROR(VLOOKUP(A193,'180923.1 WH SL'!C:K,9,FALSE)," ")</f>
        <v xml:space="preserve"> </v>
      </c>
      <c r="AC193" s="21" t="str">
        <f>IFERROR(VLOOKUP(A193,'180927.1 CA SL '!A:L,12,FALSE)," ")</f>
        <v xml:space="preserve"> </v>
      </c>
      <c r="AD193" s="21" t="str">
        <f>IFERROR(VLOOKUP(A193,'180927.2 CA SL'!A:L,12,FALSE)," ")</f>
        <v xml:space="preserve"> </v>
      </c>
      <c r="AE193" s="21" t="str">
        <f>IFERROR(VLOOKUP(A193,'21.10.18.2   Snowplanet SL'!C:J,8,FALSE)," ")</f>
        <v xml:space="preserve"> </v>
      </c>
      <c r="AF193" t="str">
        <f>IFERROR(VLOOKUP(A193,'21.10.18.4 Snowplanet SL'!C:J,8,FALSE)," ")</f>
        <v xml:space="preserve"> </v>
      </c>
      <c r="AH193" s="25">
        <v>990</v>
      </c>
      <c r="AI193" s="25">
        <v>990</v>
      </c>
      <c r="AJ193" t="str">
        <f>IFERROR((SMALL(T193:AF193,1)+SMALL(T193:AF193,2))/2," ")</f>
        <v xml:space="preserve"> </v>
      </c>
      <c r="AK193" t="str">
        <f>IFERROR(SMALL(T193:AF193,1)+(SMALL(T193:AF193,1)*0.2)," ")</f>
        <v xml:space="preserve"> </v>
      </c>
      <c r="AM193" s="25">
        <f>MIN(AI193,AJ193,AK193)</f>
        <v>990</v>
      </c>
      <c r="AP193" s="21" t="str">
        <f>IFERROR(VLOOKUP(A193,'11.08.18.1 Whaka GS'!A:I,9,FALSE)," ")</f>
        <v xml:space="preserve"> </v>
      </c>
      <c r="AQ193" s="21" t="str">
        <f>IFERROR(VLOOKUP(A193,'11.08.18.2 Whaka GS'!A:G,7,FALSE)," ")</f>
        <v xml:space="preserve"> </v>
      </c>
      <c r="AR193" s="21" t="str">
        <f>IFERROR(VLOOKUP(A193,'18.08.18 .1 Coronet GS'!C:K,9,FALSE)," ")</f>
        <v xml:space="preserve"> </v>
      </c>
      <c r="AS193" s="21" t="str">
        <f>IFERROR(VLOOKUP(A193,'18.08.18 .2 Coronet GS'!C:K,9,FALSE)," ")</f>
        <v xml:space="preserve"> </v>
      </c>
      <c r="AT193" s="21" t="str">
        <f>IFERROR(VLOOKUP(A193,'19.08.18 .1 Coronet GS'!C:K,9,FALSE)," ")</f>
        <v xml:space="preserve"> </v>
      </c>
      <c r="AU193" s="21" t="str">
        <f>IFERROR(VLOOKUP(A193,'19.08.18 .2 Coronet GS'!C:K,9,FALSE)," ")</f>
        <v xml:space="preserve"> </v>
      </c>
      <c r="AV193" s="21" t="str">
        <f>IFERROR(VLOOKUP(A193,'15.09.18.1 Mt Hutt GS '!A:B,2,FALSE)," ")</f>
        <v xml:space="preserve"> </v>
      </c>
      <c r="AW193" s="21" t="str">
        <f>IFERROR(VLOOKUP(A193,'180922.1 WH GS'!C:K,9,FALSE)," ")</f>
        <v xml:space="preserve"> </v>
      </c>
      <c r="AX193" s="21" t="str">
        <f>IFERROR(VLOOKUP(A193,'180922.2 WH GS 2'!C:K,9,FALSE)," ")</f>
        <v xml:space="preserve"> </v>
      </c>
      <c r="AY193" s="21" t="str">
        <f>IFERROR(VLOOKUP(A193,'180928.1 CA GS'!A:L,12,FALSE)," " )</f>
        <v xml:space="preserve"> </v>
      </c>
      <c r="AZ193" s="21" t="str">
        <f>IFERROR(VLOOKUP(A193,'180928.2 CA GS'!C:I,7,FALSE)," ")</f>
        <v xml:space="preserve"> </v>
      </c>
      <c r="BA193" s="21" t="str">
        <f>IFERROR(VLOOKUP(A193,'180928.3 CA GS'!C:I,7,FALSE)," ")</f>
        <v xml:space="preserve"> </v>
      </c>
      <c r="BC193" s="25">
        <v>990</v>
      </c>
      <c r="BD193" s="25">
        <v>990</v>
      </c>
      <c r="BE193" t="str">
        <f>IFERROR((SMALL(AP193:BA193,1)+SMALL(AP193:BA193,2))/2," ")</f>
        <v xml:space="preserve"> </v>
      </c>
      <c r="BF193" t="str">
        <f>IFERROR(SMALL(AP193:BA193,1)+(SMALL(AP193:BA193,1)*0.2)," ")</f>
        <v xml:space="preserve"> </v>
      </c>
      <c r="BH193" s="25">
        <f>MIN(BD193,BE193,BF193)</f>
        <v>990</v>
      </c>
      <c r="BK193" s="21" t="str">
        <f>IFERROR(VLOOKUP(A193,'14.09.18 Mt Hutt SG'!A:C,2,FALSE)," ")</f>
        <v xml:space="preserve"> </v>
      </c>
      <c r="BL193" s="21" t="str">
        <f>IFERROR(VLOOKUP(A193,'14.09.18.2 Mt Hutt SG'!A:B,2,FALSE)," ")</f>
        <v xml:space="preserve"> </v>
      </c>
      <c r="BN193" s="25">
        <v>990</v>
      </c>
      <c r="BO193" s="25">
        <v>990</v>
      </c>
      <c r="BP193" t="str">
        <f>IFERROR((SMALL(BK193:BL193,1)+SMALL(BK193:BL193,2))/2," ")</f>
        <v xml:space="preserve"> </v>
      </c>
      <c r="BQ193" t="str">
        <f>IFERROR(SMALL(BK193:BL193,1)+(SMALL(BK193:BL193,1)*0.2)," ")</f>
        <v xml:space="preserve"> </v>
      </c>
      <c r="BS193" s="25">
        <f>MIN(BO193,BP193,BQ193)</f>
        <v>990</v>
      </c>
    </row>
    <row r="194" spans="1:71" x14ac:dyDescent="0.25">
      <c r="A194">
        <v>2013101667</v>
      </c>
      <c r="B194" t="s">
        <v>375</v>
      </c>
      <c r="C194" t="s">
        <v>376</v>
      </c>
      <c r="E194" t="s">
        <v>52</v>
      </c>
      <c r="F194">
        <v>2003</v>
      </c>
      <c r="G194" t="str">
        <f>VLOOKUP(F194,'18 Age Cats'!A:B,2,FALSE)</f>
        <v>U16</v>
      </c>
      <c r="H194" t="s">
        <v>598</v>
      </c>
      <c r="I194" t="s">
        <v>598</v>
      </c>
      <c r="J194" s="36">
        <f>AM194</f>
        <v>87.614999999999995</v>
      </c>
      <c r="K194">
        <v>6</v>
      </c>
      <c r="L194" t="str">
        <f>IF(J194=AI194,"*"," ")</f>
        <v>*</v>
      </c>
      <c r="M194" s="36">
        <f>BH194</f>
        <v>123.63499999999999</v>
      </c>
      <c r="N194">
        <v>27</v>
      </c>
      <c r="O194" t="str">
        <f>IF(M194=BD194,"*"," ")</f>
        <v xml:space="preserve"> </v>
      </c>
      <c r="P194" s="36">
        <f>BS194</f>
        <v>148.57499999999999</v>
      </c>
      <c r="Q194">
        <v>12</v>
      </c>
      <c r="R194" t="str">
        <f>IF(P194=BO194,"*"," ")</f>
        <v>*</v>
      </c>
      <c r="T194" s="21" t="str">
        <f>IFERROR(VLOOKUP(A194,'15.07.18.1 Mt Hutt SL'!C:I,7,FALSE)," ")</f>
        <v xml:space="preserve"> </v>
      </c>
      <c r="U194" s="21">
        <f>IFERROR(VLOOKUP(A194,'15.07.18.2 Mt Hutt SL'!C:I,7,FALSE)," ")</f>
        <v>111.72</v>
      </c>
      <c r="V194" s="21">
        <f>IFERROR(VLOOKUP(A194,'12.08.18.1 Whaka SL'!A:G,7,FALSE)," ")</f>
        <v>114.05</v>
      </c>
      <c r="W194" s="21">
        <f>IFERROR(VLOOKUP(A194,'12.08.18.2 Whaka SL'!A:G,7,FALSE)," ")</f>
        <v>115.41</v>
      </c>
      <c r="X194" s="24">
        <f>IFERROR(VLOOKUP(A194,'20.08.18.1 Coronet SL'!C:K,9,FALSE)," ")</f>
        <v>230.06</v>
      </c>
      <c r="Y194" s="21">
        <f>IFERROR(VLOOKUP(A194,'20.08.18.2 Coronet SL'!C:K,9,FALSE)," ")</f>
        <v>204.1</v>
      </c>
      <c r="Z194" s="21" t="str">
        <f>IFERROR(VLOOKUP(A194,'16.09.18.1 Mt Hutt SL'!A:B,2,FALSE)," ")</f>
        <v xml:space="preserve"> </v>
      </c>
      <c r="AA194" s="21" t="str">
        <f>IFERROR(VLOOKUP(A194,'16.09.18 .2 Mt Hutt SL'!A:B,2,FALSE)," ")</f>
        <v xml:space="preserve"> </v>
      </c>
      <c r="AB194" s="21" t="str">
        <f>IFERROR(VLOOKUP(A194,'180923.1 WH SL'!C:K,9,FALSE)," ")</f>
        <v xml:space="preserve"> </v>
      </c>
      <c r="AC194" s="21" t="str">
        <f>IFERROR(VLOOKUP(A194,'180927.1 CA SL '!A:L,12,FALSE)," ")</f>
        <v xml:space="preserve"> </v>
      </c>
      <c r="AD194" s="21" t="str">
        <f>IFERROR(VLOOKUP(A194,'180927.2 CA SL'!A:L,12,FALSE)," ")</f>
        <v xml:space="preserve"> </v>
      </c>
      <c r="AE194" s="21">
        <f>IFERROR(VLOOKUP(A194,'21.10.18.2   Snowplanet SL'!C:J,8,FALSE)," ")</f>
        <v>99.17</v>
      </c>
      <c r="AF194">
        <f>IFERROR(VLOOKUP(A194,'21.10.18.4 Snowplanet SL'!C:J,8,FALSE)," ")</f>
        <v>128.76</v>
      </c>
      <c r="AH194" s="25">
        <f>IFERROR(VLOOKUP(A194,'18.0 Base List'!A:G,5,FALSE),"990.00")</f>
        <v>58.41</v>
      </c>
      <c r="AI194" s="25">
        <f>AH194+(AH194*0.5)</f>
        <v>87.614999999999995</v>
      </c>
      <c r="AJ194">
        <f>IFERROR((SMALL(T194:AF194,1)+SMALL(T194:AF194,2))/2," ")</f>
        <v>105.44499999999999</v>
      </c>
      <c r="AK194">
        <f>IFERROR(SMALL(T194:AF194,1)+(SMALL(T194:AF194,1)*0.2)," ")</f>
        <v>119.004</v>
      </c>
      <c r="AM194" s="25">
        <f>MIN(AI194,AJ194,AK194)</f>
        <v>87.614999999999995</v>
      </c>
      <c r="AP194" s="21">
        <f>IFERROR(VLOOKUP(A194,'11.08.18.1 Whaka GS'!A:I,9,FALSE)," ")</f>
        <v>146.5</v>
      </c>
      <c r="AQ194" s="21">
        <f>IFERROR(VLOOKUP(A194,'11.08.18.2 Whaka GS'!A:G,7,FALSE)," ")</f>
        <v>130.07</v>
      </c>
      <c r="AR194" s="21">
        <f>IFERROR(VLOOKUP(A194,'18.08.18 .1 Coronet GS'!C:K,9,FALSE)," ")</f>
        <v>132.29</v>
      </c>
      <c r="AS194" s="21">
        <f>IFERROR(VLOOKUP(A194,'18.08.18 .2 Coronet GS'!C:K,9,FALSE)," ")</f>
        <v>152.91999999999999</v>
      </c>
      <c r="AT194" s="21">
        <f>IFERROR(VLOOKUP(A194,'19.08.18 .1 Coronet GS'!C:K,9,FALSE)," ")</f>
        <v>133.25</v>
      </c>
      <c r="AU194" s="21">
        <f>IFERROR(VLOOKUP(A194,'19.08.18 .2 Coronet GS'!C:K,9,FALSE)," ")</f>
        <v>117.2</v>
      </c>
      <c r="AV194" s="21" t="str">
        <f>IFERROR(VLOOKUP(A194,'15.09.18.1 Mt Hutt GS '!A:B,2,FALSE)," ")</f>
        <v xml:space="preserve"> </v>
      </c>
      <c r="AW194" s="21" t="str">
        <f>IFERROR(VLOOKUP(A194,'180922.1 WH GS'!C:K,9,FALSE)," ")</f>
        <v xml:space="preserve"> </v>
      </c>
      <c r="AX194" s="21" t="str">
        <f>IFERROR(VLOOKUP(A194,'180922.2 WH GS 2'!C:K,9,FALSE)," ")</f>
        <v xml:space="preserve"> </v>
      </c>
      <c r="AY194" s="21" t="str">
        <f>IFERROR(VLOOKUP(A194,'180928.1 CA GS'!A:L,12,FALSE)," " )</f>
        <v xml:space="preserve"> </v>
      </c>
      <c r="AZ194" s="21" t="str">
        <f>IFERROR(VLOOKUP(A194,'180928.2 CA GS'!C:I,7,FALSE)," ")</f>
        <v xml:space="preserve"> </v>
      </c>
      <c r="BA194" s="21" t="str">
        <f>IFERROR(VLOOKUP(A194,'180928.3 CA GS'!C:I,7,FALSE)," ")</f>
        <v xml:space="preserve"> </v>
      </c>
      <c r="BC194" s="25">
        <f>IFERROR(VLOOKUP(A194,'18.0 Base List'!A:F,6,FALSE),"990.00")</f>
        <v>98.314999999999998</v>
      </c>
      <c r="BD194" s="25">
        <f>BC194+(BC194*0.5)</f>
        <v>147.4725</v>
      </c>
      <c r="BE194">
        <f>IFERROR((SMALL(AP194:BA194,1)+SMALL(AP194:BA194,2))/2," ")</f>
        <v>123.63499999999999</v>
      </c>
      <c r="BF194">
        <f>IFERROR(SMALL(AP194:BA194,1)+(SMALL(AP194:BA194,1)*0.2)," ")</f>
        <v>140.64000000000001</v>
      </c>
      <c r="BH194" s="25">
        <f>MIN(BD194,BE194,BF194)</f>
        <v>123.63499999999999</v>
      </c>
      <c r="BK194" s="21" t="str">
        <f>IFERROR(VLOOKUP(A194,'14.09.18 Mt Hutt SG'!A:C,2,FALSE)," ")</f>
        <v xml:space="preserve"> </v>
      </c>
      <c r="BL194" s="21" t="str">
        <f>IFERROR(VLOOKUP(A194,'14.09.18.2 Mt Hutt SG'!A:B,2,FALSE)," ")</f>
        <v xml:space="preserve"> </v>
      </c>
      <c r="BN194" s="25">
        <f>IFERROR(VLOOKUP(A194,'18.0 Base List'!A:G,7,FALSE),990)</f>
        <v>99.049999999999983</v>
      </c>
      <c r="BO194" s="25">
        <f>BN194+(BN194*0.5)</f>
        <v>148.57499999999999</v>
      </c>
      <c r="BP194" t="str">
        <f>IFERROR((SMALL(BK194:BL194,1)+SMALL(BK194:BL194,2))/2," ")</f>
        <v xml:space="preserve"> </v>
      </c>
      <c r="BQ194" t="str">
        <f>IFERROR(SMALL(BK194:BL194,1)+(SMALL(BK194:BL194,1)*0.2)," ")</f>
        <v xml:space="preserve"> </v>
      </c>
      <c r="BS194" s="25">
        <f>MIN(BO194,BP194,BQ194)</f>
        <v>148.57499999999999</v>
      </c>
    </row>
    <row r="195" spans="1:71" x14ac:dyDescent="0.25">
      <c r="A195">
        <v>201306364</v>
      </c>
      <c r="B195" t="s">
        <v>489</v>
      </c>
      <c r="C195" t="s">
        <v>490</v>
      </c>
      <c r="D195" t="s">
        <v>58</v>
      </c>
      <c r="E195" t="s">
        <v>52</v>
      </c>
      <c r="F195">
        <v>1999</v>
      </c>
      <c r="G195" t="str">
        <f>VLOOKUP(F195,'18 Age Cats'!A:B,2,FALSE)</f>
        <v>U21</v>
      </c>
      <c r="H195" t="s">
        <v>502</v>
      </c>
      <c r="I195" t="s">
        <v>606</v>
      </c>
      <c r="J195" s="36">
        <f>AM195</f>
        <v>256.76250000000005</v>
      </c>
      <c r="K195">
        <v>55</v>
      </c>
      <c r="L195" t="str">
        <f>IF(J195=AI195,"*"," ")</f>
        <v>*</v>
      </c>
      <c r="M195" s="36">
        <f>BH195</f>
        <v>103.66500000000002</v>
      </c>
      <c r="N195">
        <v>18</v>
      </c>
      <c r="O195" t="str">
        <f>IF(M195=BD195,"*"," ")</f>
        <v>*</v>
      </c>
      <c r="P195" s="36">
        <f>BS195</f>
        <v>312.26099999999997</v>
      </c>
      <c r="Q195">
        <v>32</v>
      </c>
      <c r="R195" t="str">
        <f>IF(P195=BO195,"*"," ")</f>
        <v>*</v>
      </c>
      <c r="T195" s="23"/>
      <c r="U195" s="23"/>
      <c r="V195" s="23"/>
      <c r="W195" s="23"/>
      <c r="X195" s="23"/>
      <c r="Y195" s="23"/>
      <c r="Z195" s="21" t="str">
        <f>IFERROR(VLOOKUP(A195,'16.09.18.1 Mt Hutt SL'!A:B,2,FALSE)," ")</f>
        <v xml:space="preserve"> </v>
      </c>
      <c r="AA195" s="21" t="str">
        <f>IFERROR(VLOOKUP(A195,'16.09.18 .2 Mt Hutt SL'!A:B,2,FALSE)," ")</f>
        <v xml:space="preserve"> </v>
      </c>
      <c r="AB195" s="21" t="str">
        <f>IFERROR(VLOOKUP(A195,'180923.1 WH SL'!C:K,9,FALSE)," ")</f>
        <v xml:space="preserve"> </v>
      </c>
      <c r="AC195" s="21" t="str">
        <f>IFERROR(VLOOKUP(A195,'180927.1 CA SL '!A:L,12,FALSE)," ")</f>
        <v xml:space="preserve"> </v>
      </c>
      <c r="AD195" s="21" t="str">
        <f>IFERROR(VLOOKUP(A195,'180927.2 CA SL'!A:L,12,FALSE)," ")</f>
        <v xml:space="preserve"> </v>
      </c>
      <c r="AE195" s="21" t="str">
        <f>IFERROR(VLOOKUP(A195,'21.10.18.2   Snowplanet SL'!C:J,8,FALSE)," ")</f>
        <v xml:space="preserve"> </v>
      </c>
      <c r="AF195" t="str">
        <f>IFERROR(VLOOKUP(A195,'21.10.18.4 Snowplanet SL'!C:J,8,FALSE)," ")</f>
        <v xml:space="preserve"> </v>
      </c>
      <c r="AH195" s="25">
        <f>IFERROR(VLOOKUP(A195,'18.0 Base List'!A:G,5,FALSE),"990.00")</f>
        <v>171.17500000000001</v>
      </c>
      <c r="AI195" s="25">
        <f>AH195+(AH195*0.5)</f>
        <v>256.76250000000005</v>
      </c>
      <c r="AJ195" t="str">
        <f>IFERROR((SMALL(T195:AF195,1)+SMALL(T195:AF195,2))/2," ")</f>
        <v xml:space="preserve"> </v>
      </c>
      <c r="AK195" t="str">
        <f>IFERROR(SMALL(T195:AF195,1)+(SMALL(T195:AF195,1)*0.2)," ")</f>
        <v xml:space="preserve"> </v>
      </c>
      <c r="AM195" s="25">
        <f>MIN(AI195,AJ195,AK195)</f>
        <v>256.76250000000005</v>
      </c>
      <c r="AP195" s="23"/>
      <c r="AQ195" s="23"/>
      <c r="AR195" s="23"/>
      <c r="AS195" s="23"/>
      <c r="AT195" s="23"/>
      <c r="AV195" s="21" t="str">
        <f>IFERROR(VLOOKUP(A195,'15.09.18.1 Mt Hutt GS '!A:B,2,FALSE)," ")</f>
        <v xml:space="preserve"> </v>
      </c>
      <c r="AW195" s="21" t="str">
        <f>IFERROR(VLOOKUP(A195,'180922.1 WH GS'!C:K,9,FALSE)," ")</f>
        <v xml:space="preserve"> </v>
      </c>
      <c r="AX195" s="21" t="str">
        <f>IFERROR(VLOOKUP(A195,'180922.2 WH GS 2'!C:K,9,FALSE)," ")</f>
        <v xml:space="preserve"> </v>
      </c>
      <c r="AY195" s="21" t="str">
        <f>IFERROR(VLOOKUP(A195,'180928.1 CA GS'!A:L,12,FALSE)," " )</f>
        <v xml:space="preserve"> </v>
      </c>
      <c r="AZ195" s="21" t="str">
        <f>IFERROR(VLOOKUP(A195,'180928.2 CA GS'!C:I,7,FALSE)," ")</f>
        <v xml:space="preserve"> </v>
      </c>
      <c r="BA195" s="21" t="str">
        <f>IFERROR(VLOOKUP(A195,'180928.3 CA GS'!C:I,7,FALSE)," ")</f>
        <v xml:space="preserve"> </v>
      </c>
      <c r="BC195" s="25">
        <f>VLOOKUP(A195,'18.0 Base List'!A:F,6,FALSE)</f>
        <v>69.110000000000014</v>
      </c>
      <c r="BD195" s="25">
        <f>BC195+(BC195*0.5)</f>
        <v>103.66500000000002</v>
      </c>
      <c r="BE195" t="str">
        <f>IFERROR((SMALL(AP195:BA195,1)+SMALL(AP195:BA195,2))/2," ")</f>
        <v xml:space="preserve"> </v>
      </c>
      <c r="BF195" t="str">
        <f>IFERROR(SMALL(AP195:BA195,1)+(SMALL(AP195:BA195,1)*0.2)," ")</f>
        <v xml:space="preserve"> </v>
      </c>
      <c r="BH195" s="25">
        <f>MIN(BD195,BE195,BF195)</f>
        <v>103.66500000000002</v>
      </c>
      <c r="BK195" s="21" t="str">
        <f>IFERROR(VLOOKUP(A195,'14.09.18 Mt Hutt SG'!A:C,2,FALSE)," ")</f>
        <v xml:space="preserve"> </v>
      </c>
      <c r="BL195" s="21" t="str">
        <f>IFERROR(VLOOKUP(A195,'14.09.18.2 Mt Hutt SG'!A:B,2,FALSE)," ")</f>
        <v xml:space="preserve"> </v>
      </c>
      <c r="BN195" s="25">
        <f>VLOOKUP(A195,'18.0 Base List'!A:G,7,FALSE)</f>
        <v>208.17399999999998</v>
      </c>
      <c r="BO195" s="25">
        <f>BN195+(BN195*0.5)</f>
        <v>312.26099999999997</v>
      </c>
      <c r="BP195" t="str">
        <f>IFERROR((SMALL(BK195:BL195,1)+SMALL(BK195:BL195,2))/2," ")</f>
        <v xml:space="preserve"> </v>
      </c>
      <c r="BQ195" t="str">
        <f>IFERROR(SMALL(BK195:BL195,1)+(SMALL(BK195:BL195,1)*0.2)," ")</f>
        <v xml:space="preserve"> </v>
      </c>
      <c r="BS195" s="25">
        <f>MIN(BO195,BP195,BQ195)</f>
        <v>312.26099999999997</v>
      </c>
    </row>
    <row r="196" spans="1:71" x14ac:dyDescent="0.25">
      <c r="A196">
        <v>2017090153</v>
      </c>
      <c r="B196" t="s">
        <v>190</v>
      </c>
      <c r="C196" t="s">
        <v>574</v>
      </c>
      <c r="D196" t="s">
        <v>58</v>
      </c>
      <c r="E196" t="s">
        <v>57</v>
      </c>
      <c r="F196">
        <v>2006</v>
      </c>
      <c r="G196" t="str">
        <f>VLOOKUP(F196,'18 Age Cats'!A:B,2,FALSE)</f>
        <v>U14</v>
      </c>
      <c r="H196" t="s">
        <v>611</v>
      </c>
      <c r="I196" t="s">
        <v>609</v>
      </c>
      <c r="J196" s="36">
        <f>AM196</f>
        <v>273.83999999999997</v>
      </c>
      <c r="K196">
        <v>44</v>
      </c>
      <c r="L196" t="str">
        <f>IF(J196=AI196,"*"," ")</f>
        <v xml:space="preserve"> </v>
      </c>
      <c r="M196" s="36">
        <f>BH196</f>
        <v>238.345</v>
      </c>
      <c r="N196">
        <v>50</v>
      </c>
      <c r="O196" t="str">
        <f>IF(M196=BD196,"*"," ")</f>
        <v xml:space="preserve"> </v>
      </c>
      <c r="P196" s="36">
        <f>BS196</f>
        <v>990</v>
      </c>
      <c r="R196" t="str">
        <f>IF(P196=BO196,"*"," ")</f>
        <v>*</v>
      </c>
      <c r="T196" s="21" t="str">
        <f>IFERROR(VLOOKUP(A196,'15.07.18.1 Mt Hutt SL'!C:I,7,FALSE)," ")</f>
        <v xml:space="preserve"> </v>
      </c>
      <c r="U196" s="21" t="str">
        <f>IFERROR(VLOOKUP(A196,'15.07.18.2 Mt Hutt SL'!C:I,7,FALSE)," ")</f>
        <v xml:space="preserve"> </v>
      </c>
      <c r="V196" s="21">
        <f>IFERROR(VLOOKUP(A196,'12.08.18.1 Whaka SL'!A:G,7,FALSE)," ")</f>
        <v>300.73</v>
      </c>
      <c r="W196" s="21">
        <f>IFERROR(VLOOKUP(A196,'12.08.18.2 Whaka SL'!A:G,7,FALSE)," ")</f>
        <v>248.97</v>
      </c>
      <c r="X196" s="24" t="str">
        <f>IFERROR(VLOOKUP(A196,'20.08.18.1 Coronet SL'!C:K,9,FALSE)," ")</f>
        <v xml:space="preserve"> </v>
      </c>
      <c r="Y196" s="21" t="str">
        <f>IFERROR(VLOOKUP(A196,'20.08.18.2 Coronet SL'!C:K,9,FALSE)," ")</f>
        <v xml:space="preserve"> </v>
      </c>
      <c r="Z196" s="21" t="str">
        <f>IFERROR(VLOOKUP(A196,'16.09.18.1 Mt Hutt SL'!A:B,2,FALSE)," ")</f>
        <v xml:space="preserve"> </v>
      </c>
      <c r="AA196" s="21" t="str">
        <f>IFERROR(VLOOKUP(A196,'16.09.18 .2 Mt Hutt SL'!A:B,2,FALSE)," ")</f>
        <v xml:space="preserve"> </v>
      </c>
      <c r="AB196" s="21">
        <f>IFERROR(VLOOKUP(A196,'180923.1 WH SL'!C:K,9,FALSE)," ")</f>
        <v>298.70999999999998</v>
      </c>
      <c r="AC196" s="21">
        <f>IFERROR(VLOOKUP(A196,'180927.1 CA SL '!A:L,12,FALSE)," ")</f>
        <v>334.84</v>
      </c>
      <c r="AD196" s="21" t="str">
        <f>IFERROR(VLOOKUP(A196,'180927.2 CA SL'!A:L,12,FALSE)," ")</f>
        <v xml:space="preserve"> </v>
      </c>
      <c r="AE196" s="21" t="str">
        <f>IFERROR(VLOOKUP(A196,'21.10.18.2   Snowplanet SL'!C:J,8,FALSE)," ")</f>
        <v xml:space="preserve"> </v>
      </c>
      <c r="AF196" t="str">
        <f>IFERROR(VLOOKUP(A196,'21.10.18.4 Snowplanet SL'!C:J,8,FALSE)," ")</f>
        <v xml:space="preserve"> </v>
      </c>
      <c r="AH196" s="25">
        <v>990</v>
      </c>
      <c r="AI196" s="25">
        <v>990</v>
      </c>
      <c r="AJ196">
        <f>IFERROR((SMALL(T196:AF196,1)+SMALL(T196:AF196,2))/2," ")</f>
        <v>273.83999999999997</v>
      </c>
      <c r="AK196">
        <f>IFERROR(SMALL(T196:AF196,1)+(SMALL(T196:AF196,1)*0.2)," ")</f>
        <v>298.76400000000001</v>
      </c>
      <c r="AM196" s="25">
        <f>MIN(AI196,AJ196,AK196)</f>
        <v>273.83999999999997</v>
      </c>
      <c r="AP196" s="21" t="str">
        <f>IFERROR(VLOOKUP(A196,'11.08.18.1 Whaka GS'!A:I,9,FALSE)," ")</f>
        <v xml:space="preserve"> </v>
      </c>
      <c r="AQ196" s="21" t="str">
        <f>IFERROR(VLOOKUP(A196,'11.08.18.2 Whaka GS'!A:G,7,FALSE)," ")</f>
        <v xml:space="preserve"> </v>
      </c>
      <c r="AR196" s="21" t="str">
        <f>IFERROR(VLOOKUP(A196,'18.08.18 .1 Coronet GS'!C:K,9,FALSE)," ")</f>
        <v xml:space="preserve"> </v>
      </c>
      <c r="AS196" s="21" t="str">
        <f>IFERROR(VLOOKUP(A196,'18.08.18 .2 Coronet GS'!C:K,9,FALSE)," ")</f>
        <v xml:space="preserve"> </v>
      </c>
      <c r="AT196" s="21" t="str">
        <f>IFERROR(VLOOKUP(A196,'19.08.18 .1 Coronet GS'!C:K,9,FALSE)," ")</f>
        <v xml:space="preserve"> </v>
      </c>
      <c r="AU196" s="21" t="str">
        <f>IFERROR(VLOOKUP(A196,'19.08.18 .2 Coronet GS'!C:K,9,FALSE)," ")</f>
        <v xml:space="preserve"> </v>
      </c>
      <c r="AV196" s="21" t="str">
        <f>IFERROR(VLOOKUP(A196,'15.09.18.1 Mt Hutt GS '!A:B,2,FALSE)," ")</f>
        <v xml:space="preserve"> </v>
      </c>
      <c r="AW196" s="21" t="str">
        <f>IFERROR(VLOOKUP(A196,'180922.1 WH GS'!C:K,9,FALSE)," ")</f>
        <v xml:space="preserve"> </v>
      </c>
      <c r="AX196" s="21">
        <f>IFERROR(VLOOKUP(A196,'180922.2 WH GS 2'!C:K,9,FALSE)," ")</f>
        <v>221.05</v>
      </c>
      <c r="AY196" s="21">
        <f>IFERROR(VLOOKUP(A196,'180928.1 CA GS'!A:L,12,FALSE)," " )</f>
        <v>280.06</v>
      </c>
      <c r="AZ196" s="21">
        <f>IFERROR(VLOOKUP(A196,'180928.2 CA GS'!C:I,7,FALSE)," ")</f>
        <v>255.64</v>
      </c>
      <c r="BA196" s="21">
        <f>IFERROR(VLOOKUP(A196,'180928.3 CA GS'!C:I,7,FALSE)," ")</f>
        <v>296.02999999999997</v>
      </c>
      <c r="BC196" s="25">
        <v>990</v>
      </c>
      <c r="BD196" s="25">
        <v>990</v>
      </c>
      <c r="BE196">
        <f>IFERROR((SMALL(AP196:BA196,1)+SMALL(AP196:BA196,2))/2," ")</f>
        <v>238.345</v>
      </c>
      <c r="BF196">
        <f>IFERROR(SMALL(AP196:BA196,1)+(SMALL(AP196:BA196,1)*0.2)," ")</f>
        <v>265.26</v>
      </c>
      <c r="BH196" s="25">
        <f>MIN(BD196,BE196,BF196)</f>
        <v>238.345</v>
      </c>
      <c r="BK196" s="21" t="str">
        <f>IFERROR(VLOOKUP(A196,'14.09.18 Mt Hutt SG'!A:C,2,FALSE)," ")</f>
        <v xml:space="preserve"> </v>
      </c>
      <c r="BL196" s="21" t="str">
        <f>IFERROR(VLOOKUP(A196,'14.09.18.2 Mt Hutt SG'!A:B,2,FALSE)," ")</f>
        <v xml:space="preserve"> </v>
      </c>
      <c r="BN196" s="25">
        <v>990</v>
      </c>
      <c r="BO196" s="25">
        <v>990</v>
      </c>
      <c r="BP196" t="str">
        <f>IFERROR((SMALL(BK196:BL196,1)+SMALL(BK196:BL196,2))/2," ")</f>
        <v xml:space="preserve"> </v>
      </c>
      <c r="BQ196" t="str">
        <f>IFERROR(SMALL(BK196:BL196,1)+(SMALL(BK196:BL196,1)*0.2)," ")</f>
        <v xml:space="preserve"> </v>
      </c>
      <c r="BS196" s="25">
        <f>MIN(BO196,BP196,BQ196)</f>
        <v>990</v>
      </c>
    </row>
    <row r="197" spans="1:71" x14ac:dyDescent="0.25">
      <c r="A197">
        <v>2015093599</v>
      </c>
      <c r="B197" t="s">
        <v>78</v>
      </c>
      <c r="C197" t="s">
        <v>79</v>
      </c>
      <c r="E197" t="s">
        <v>57</v>
      </c>
      <c r="F197">
        <v>2005</v>
      </c>
      <c r="G197" t="str">
        <f>VLOOKUP(F197,'18 Age Cats'!A:B,2,FALSE)</f>
        <v>U14</v>
      </c>
      <c r="H197" t="s">
        <v>502</v>
      </c>
      <c r="I197" t="s">
        <v>631</v>
      </c>
      <c r="J197" s="36">
        <f>AM197</f>
        <v>990</v>
      </c>
      <c r="L197" t="str">
        <f>IF(J197=AI197,"*"," ")</f>
        <v>*</v>
      </c>
      <c r="M197" s="36">
        <f>BH197</f>
        <v>990</v>
      </c>
      <c r="O197" t="str">
        <f>IF(M197=BD197,"*"," ")</f>
        <v>*</v>
      </c>
      <c r="P197" s="36">
        <f>BS197</f>
        <v>990</v>
      </c>
      <c r="R197" t="str">
        <f>IF(P197=BO197,"*"," ")</f>
        <v>*</v>
      </c>
      <c r="T197" s="21" t="str">
        <f>IFERROR(VLOOKUP(A197,'15.07.18.1 Mt Hutt SL'!C:I,7,FALSE)," ")</f>
        <v xml:space="preserve"> </v>
      </c>
      <c r="U197" s="21" t="str">
        <f>IFERROR(VLOOKUP(A197,'15.07.18.2 Mt Hutt SL'!C:I,7,FALSE)," ")</f>
        <v xml:space="preserve"> </v>
      </c>
      <c r="V197" s="21" t="str">
        <f>IFERROR(VLOOKUP(A197,'12.08.18.1 Whaka SL'!A:G,7,FALSE)," ")</f>
        <v xml:space="preserve"> </v>
      </c>
      <c r="W197" s="21" t="str">
        <f>IFERROR(VLOOKUP(A197,'12.08.18.2 Whaka SL'!A:G,7,FALSE)," ")</f>
        <v xml:space="preserve"> </v>
      </c>
      <c r="X197" s="24" t="str">
        <f>IFERROR(VLOOKUP(A197,'20.08.18.1 Coronet SL'!C:K,9,FALSE)," ")</f>
        <v xml:space="preserve"> </v>
      </c>
      <c r="Y197" s="21" t="str">
        <f>IFERROR(VLOOKUP(A197,'20.08.18.2 Coronet SL'!C:K,9,FALSE)," ")</f>
        <v xml:space="preserve"> </v>
      </c>
      <c r="Z197" s="21" t="str">
        <f>IFERROR(VLOOKUP(A197,'16.09.18.1 Mt Hutt SL'!A:B,2,FALSE)," ")</f>
        <v xml:space="preserve"> </v>
      </c>
      <c r="AA197" s="21" t="str">
        <f>IFERROR(VLOOKUP(A197,'16.09.18 .2 Mt Hutt SL'!A:B,2,FALSE)," ")</f>
        <v xml:space="preserve"> </v>
      </c>
      <c r="AB197" s="21" t="str">
        <f>IFERROR(VLOOKUP(A197,'180923.1 WH SL'!C:K,9,FALSE)," ")</f>
        <v xml:space="preserve"> </v>
      </c>
      <c r="AC197" s="21" t="str">
        <f>IFERROR(VLOOKUP(A197,'180927.1 CA SL '!A:L,12,FALSE)," ")</f>
        <v xml:space="preserve"> </v>
      </c>
      <c r="AD197" s="21" t="str">
        <f>IFERROR(VLOOKUP(A197,'180927.2 CA SL'!A:L,12,FALSE)," ")</f>
        <v xml:space="preserve"> </v>
      </c>
      <c r="AE197" s="21" t="str">
        <f>IFERROR(VLOOKUP(A197,'21.10.18.2   Snowplanet SL'!C:J,8,FALSE)," ")</f>
        <v xml:space="preserve"> </v>
      </c>
      <c r="AF197" t="str">
        <f>IFERROR(VLOOKUP(A197,'21.10.18.4 Snowplanet SL'!C:J,8,FALSE)," ")</f>
        <v xml:space="preserve"> </v>
      </c>
      <c r="AH197" s="25">
        <f>IFERROR(VLOOKUP(A197,'18.0 Base List'!A:G,5,FALSE),"990.00")</f>
        <v>990</v>
      </c>
      <c r="AI197" s="25">
        <v>990</v>
      </c>
      <c r="AJ197" t="str">
        <f>IFERROR((SMALL(T197:AF197,1)+SMALL(T197:AF197,2))/2," ")</f>
        <v xml:space="preserve"> </v>
      </c>
      <c r="AK197" t="str">
        <f>IFERROR(SMALL(T197:AF197,1)+(SMALL(T197:AF197,1)*0.2)," ")</f>
        <v xml:space="preserve"> </v>
      </c>
      <c r="AM197" s="25">
        <f>MIN(AI197,AJ197,AK197)</f>
        <v>990</v>
      </c>
      <c r="AP197" s="21" t="str">
        <f>IFERROR(VLOOKUP(A197,'11.08.18.1 Whaka GS'!A:I,9,FALSE)," ")</f>
        <v xml:space="preserve"> </v>
      </c>
      <c r="AQ197" s="21" t="str">
        <f>IFERROR(VLOOKUP(A197,'11.08.18.2 Whaka GS'!A:G,7,FALSE)," ")</f>
        <v xml:space="preserve"> </v>
      </c>
      <c r="AR197" s="21" t="str">
        <f>IFERROR(VLOOKUP(A197,'18.08.18 .1 Coronet GS'!C:K,9,FALSE)," ")</f>
        <v xml:space="preserve"> </v>
      </c>
      <c r="AS197" s="21" t="str">
        <f>IFERROR(VLOOKUP(A197,'18.08.18 .2 Coronet GS'!C:K,9,FALSE)," ")</f>
        <v xml:space="preserve"> </v>
      </c>
      <c r="AT197" s="21" t="str">
        <f>IFERROR(VLOOKUP(A197,'19.08.18 .1 Coronet GS'!C:K,9,FALSE)," ")</f>
        <v xml:space="preserve"> </v>
      </c>
      <c r="AU197" s="21" t="str">
        <f>IFERROR(VLOOKUP(A197,'19.08.18 .2 Coronet GS'!C:K,9,FALSE)," ")</f>
        <v xml:space="preserve"> </v>
      </c>
      <c r="AV197" s="21" t="str">
        <f>IFERROR(VLOOKUP(A197,'15.09.18.1 Mt Hutt GS '!A:B,2,FALSE)," ")</f>
        <v xml:space="preserve"> </v>
      </c>
      <c r="AW197" s="21" t="str">
        <f>IFERROR(VLOOKUP(A197,'180922.1 WH GS'!C:K,9,FALSE)," ")</f>
        <v xml:space="preserve"> </v>
      </c>
      <c r="AX197" s="21" t="str">
        <f>IFERROR(VLOOKUP(A197,'180922.2 WH GS 2'!C:K,9,FALSE)," ")</f>
        <v xml:space="preserve"> </v>
      </c>
      <c r="AY197" s="21" t="str">
        <f>IFERROR(VLOOKUP(A197,'180928.1 CA GS'!A:L,12,FALSE)," " )</f>
        <v xml:space="preserve"> </v>
      </c>
      <c r="AZ197" s="21" t="str">
        <f>IFERROR(VLOOKUP(A197,'180928.2 CA GS'!C:I,7,FALSE)," ")</f>
        <v xml:space="preserve"> </v>
      </c>
      <c r="BA197" s="21" t="str">
        <f>IFERROR(VLOOKUP(A197,'180928.3 CA GS'!C:I,7,FALSE)," ")</f>
        <v xml:space="preserve"> </v>
      </c>
      <c r="BC197" s="25">
        <v>990</v>
      </c>
      <c r="BD197" s="25">
        <v>990</v>
      </c>
      <c r="BE197" t="str">
        <f>IFERROR((SMALL(AP197:BA197,1)+SMALL(AP197:BA197,2))/2," ")</f>
        <v xml:space="preserve"> </v>
      </c>
      <c r="BF197" t="str">
        <f>IFERROR(SMALL(AP197:BA197,1)+(SMALL(AP197:BA197,1)*0.2)," ")</f>
        <v xml:space="preserve"> </v>
      </c>
      <c r="BH197" s="25">
        <f>MIN(BD197,BE197,BF197)</f>
        <v>990</v>
      </c>
      <c r="BK197" s="21" t="str">
        <f>IFERROR(VLOOKUP(A197,'14.09.18 Mt Hutt SG'!A:C,2,FALSE)," ")</f>
        <v xml:space="preserve"> </v>
      </c>
      <c r="BL197" s="21" t="str">
        <f>IFERROR(VLOOKUP(A197,'14.09.18.2 Mt Hutt SG'!A:B,2,FALSE)," ")</f>
        <v xml:space="preserve"> </v>
      </c>
      <c r="BN197" s="25">
        <v>990</v>
      </c>
      <c r="BO197" s="25">
        <v>990</v>
      </c>
      <c r="BP197" t="str">
        <f>IFERROR((SMALL(BK197:BL197,1)+SMALL(BK197:BL197,2))/2," ")</f>
        <v xml:space="preserve"> </v>
      </c>
      <c r="BQ197" t="str">
        <f>IFERROR(SMALL(BK197:BL197,1)+(SMALL(BK197:BL197,1)*0.2)," ")</f>
        <v xml:space="preserve"> </v>
      </c>
      <c r="BS197" s="25">
        <f>MIN(BO197,BP197,BQ197)</f>
        <v>990</v>
      </c>
    </row>
    <row r="198" spans="1:71" x14ac:dyDescent="0.25">
      <c r="A198">
        <v>2018080529</v>
      </c>
      <c r="B198" t="s">
        <v>746</v>
      </c>
      <c r="C198" t="s">
        <v>747</v>
      </c>
      <c r="D198" t="s">
        <v>636</v>
      </c>
      <c r="E198" t="s">
        <v>52</v>
      </c>
      <c r="F198">
        <v>2005</v>
      </c>
      <c r="G198" t="str">
        <f>VLOOKUP(F198,'18 Age Cats'!A:B,2,FALSE)</f>
        <v>U14</v>
      </c>
      <c r="J198" s="36">
        <f>AM198</f>
        <v>481.548</v>
      </c>
      <c r="K198">
        <v>82</v>
      </c>
      <c r="L198" t="str">
        <f>IF(J198=AI198,"*"," ")</f>
        <v xml:space="preserve"> </v>
      </c>
      <c r="M198" s="36">
        <f>BH198</f>
        <v>202.89</v>
      </c>
      <c r="N198">
        <v>50</v>
      </c>
      <c r="O198" t="str">
        <f>IF(M198=BD198,"*"," ")</f>
        <v xml:space="preserve"> </v>
      </c>
      <c r="P198" s="36">
        <f>BS198</f>
        <v>990</v>
      </c>
      <c r="R198" t="str">
        <f>IF(P198=BO198,"*"," ")</f>
        <v>*</v>
      </c>
      <c r="V198" s="21" t="str">
        <f>IFERROR(VLOOKUP(A198,'12.08.18.1 Whaka SL'!A:G,7,FALSE)," ")</f>
        <v xml:space="preserve"> </v>
      </c>
      <c r="W198" s="21" t="str">
        <f>IFERROR(VLOOKUP(A198,'12.08.18.2 Whaka SL'!A:G,7,FALSE)," ")</f>
        <v xml:space="preserve"> </v>
      </c>
      <c r="X198" s="24">
        <f>IFERROR(VLOOKUP(A198,'20.08.18.1 Coronet SL'!C:K,9,FALSE)," ")</f>
        <v>611.91999999999996</v>
      </c>
      <c r="Y198" s="21">
        <f>IFERROR(VLOOKUP(A198,'20.08.18.2 Coronet SL'!C:K,9,FALSE)," ")</f>
        <v>401.29</v>
      </c>
      <c r="Z198" s="21" t="str">
        <f>IFERROR(VLOOKUP(A198,'16.09.18.1 Mt Hutt SL'!A:B,2,FALSE)," ")</f>
        <v xml:space="preserve"> </v>
      </c>
      <c r="AA198" s="21" t="str">
        <f>IFERROR(VLOOKUP(A198,'16.09.18 .2 Mt Hutt SL'!A:B,2,FALSE)," ")</f>
        <v xml:space="preserve"> </v>
      </c>
      <c r="AB198" s="21" t="str">
        <f>IFERROR(VLOOKUP(A198,'180923.1 WH SL'!C:K,9,FALSE)," ")</f>
        <v xml:space="preserve"> </v>
      </c>
      <c r="AC198" s="21" t="str">
        <f>IFERROR(VLOOKUP(A198,'180927.1 CA SL '!A:L,12,FALSE)," ")</f>
        <v xml:space="preserve"> </v>
      </c>
      <c r="AD198" s="21" t="str">
        <f>IFERROR(VLOOKUP(A198,'180927.2 CA SL'!A:L,12,FALSE)," ")</f>
        <v xml:space="preserve"> </v>
      </c>
      <c r="AE198" s="21" t="str">
        <f>IFERROR(VLOOKUP(A198,'21.10.18.2   Snowplanet SL'!C:J,8,FALSE)," ")</f>
        <v xml:space="preserve"> </v>
      </c>
      <c r="AF198" t="str">
        <f>IFERROR(VLOOKUP(A198,'21.10.18.4 Snowplanet SL'!C:J,8,FALSE)," ")</f>
        <v xml:space="preserve"> </v>
      </c>
      <c r="AH198" s="25">
        <v>990</v>
      </c>
      <c r="AI198" s="25">
        <v>990</v>
      </c>
      <c r="AJ198">
        <f>IFERROR((SMALL(T198:AF198,1)+SMALL(T198:AF198,2))/2," ")</f>
        <v>506.60500000000002</v>
      </c>
      <c r="AK198">
        <f>IFERROR(SMALL(T198:AF198,1)+(SMALL(T198:AF198,1)*0.2)," ")</f>
        <v>481.548</v>
      </c>
      <c r="AM198" s="25">
        <f>MIN(AI198,AJ198,AK198)</f>
        <v>481.548</v>
      </c>
      <c r="AP198" s="21" t="str">
        <f>IFERROR(VLOOKUP(A198,'11.08.18.1 Whaka GS'!A:I,9,FALSE)," ")</f>
        <v xml:space="preserve"> </v>
      </c>
      <c r="AQ198" s="21" t="str">
        <f>IFERROR(VLOOKUP(A198,'11.08.18.2 Whaka GS'!A:G,7,FALSE)," ")</f>
        <v xml:space="preserve"> </v>
      </c>
      <c r="AR198" s="21">
        <f>IFERROR(VLOOKUP(A198,'18.08.18 .1 Coronet GS'!C:K,9,FALSE)," ")</f>
        <v>202.41</v>
      </c>
      <c r="AS198" s="21">
        <f>IFERROR(VLOOKUP(A198,'18.08.18 .2 Coronet GS'!C:K,9,FALSE)," ")</f>
        <v>203.37</v>
      </c>
      <c r="AT198" s="21">
        <f>IFERROR(VLOOKUP(A198,'19.08.18 .1 Coronet GS'!C:K,9,FALSE)," ")</f>
        <v>217.32</v>
      </c>
      <c r="AU198" s="21">
        <f>IFERROR(VLOOKUP(A198,'19.08.18 .2 Coronet GS'!C:K,9,FALSE)," ")</f>
        <v>250.78</v>
      </c>
      <c r="AV198" s="21" t="str">
        <f>IFERROR(VLOOKUP(A198,'15.09.18.1 Mt Hutt GS '!A:B,2,FALSE)," ")</f>
        <v xml:space="preserve"> </v>
      </c>
      <c r="AW198" s="21" t="str">
        <f>IFERROR(VLOOKUP(A198,'180922.1 WH GS'!C:K,9,FALSE)," ")</f>
        <v xml:space="preserve"> </v>
      </c>
      <c r="AX198" s="21" t="str">
        <f>IFERROR(VLOOKUP(A198,'180922.2 WH GS 2'!C:K,9,FALSE)," ")</f>
        <v xml:space="preserve"> </v>
      </c>
      <c r="AY198" s="21" t="str">
        <f>IFERROR(VLOOKUP(A198,'180928.1 CA GS'!A:L,12,FALSE)," " )</f>
        <v xml:space="preserve"> </v>
      </c>
      <c r="AZ198" s="21" t="str">
        <f>IFERROR(VLOOKUP(A198,'180928.2 CA GS'!C:I,7,FALSE)," ")</f>
        <v xml:space="preserve"> </v>
      </c>
      <c r="BA198" s="21" t="str">
        <f>IFERROR(VLOOKUP(A198,'180928.3 CA GS'!C:I,7,FALSE)," ")</f>
        <v xml:space="preserve"> </v>
      </c>
      <c r="BC198" s="25">
        <v>990</v>
      </c>
      <c r="BD198" s="25">
        <v>990</v>
      </c>
      <c r="BE198">
        <f>IFERROR((SMALL(AP198:BA198,1)+SMALL(AP198:BA198,2))/2," ")</f>
        <v>202.89</v>
      </c>
      <c r="BF198">
        <f>IFERROR(SMALL(AP198:BA198,1)+(SMALL(AP198:BA198,1)*0.2)," ")</f>
        <v>242.892</v>
      </c>
      <c r="BH198" s="25">
        <f>MIN(BD198,BE198,BF198)</f>
        <v>202.89</v>
      </c>
      <c r="BK198" s="21" t="str">
        <f>IFERROR(VLOOKUP(A198,'14.09.18 Mt Hutt SG'!A:C,2,FALSE)," ")</f>
        <v xml:space="preserve"> </v>
      </c>
      <c r="BL198" s="21" t="str">
        <f>IFERROR(VLOOKUP(A198,'14.09.18.2 Mt Hutt SG'!A:B,2,FALSE)," ")</f>
        <v xml:space="preserve"> </v>
      </c>
      <c r="BN198" s="25">
        <v>990</v>
      </c>
      <c r="BO198" s="25">
        <v>990</v>
      </c>
      <c r="BP198" t="str">
        <f>IFERROR((SMALL(BK198:BL198,1)+SMALL(BK198:BL198,2))/2," ")</f>
        <v xml:space="preserve"> </v>
      </c>
      <c r="BQ198" t="str">
        <f>IFERROR(SMALL(BK198:BL198,1)+(SMALL(BK198:BL198,1)*0.2)," ")</f>
        <v xml:space="preserve"> </v>
      </c>
      <c r="BS198" s="25">
        <f>MIN(BO198,BP198,BQ198)</f>
        <v>990</v>
      </c>
    </row>
    <row r="199" spans="1:71" x14ac:dyDescent="0.25">
      <c r="A199">
        <v>2016081450</v>
      </c>
      <c r="B199" t="s">
        <v>677</v>
      </c>
      <c r="C199" t="s">
        <v>678</v>
      </c>
      <c r="E199" t="s">
        <v>57</v>
      </c>
      <c r="F199">
        <v>2006</v>
      </c>
      <c r="G199" t="str">
        <f>VLOOKUP(F199,'18 Age Cats'!A:B,2,FALSE)</f>
        <v>U14</v>
      </c>
      <c r="H199" t="s">
        <v>514</v>
      </c>
      <c r="I199" t="s">
        <v>514</v>
      </c>
      <c r="J199" s="36">
        <f>AM199</f>
        <v>386.11199999999997</v>
      </c>
      <c r="K199">
        <v>65</v>
      </c>
      <c r="L199" t="str">
        <f>IF(J199=AI199,"*"," ")</f>
        <v xml:space="preserve"> </v>
      </c>
      <c r="M199" s="36">
        <f>BH199</f>
        <v>321.01499999999999</v>
      </c>
      <c r="N199">
        <v>64</v>
      </c>
      <c r="O199" t="str">
        <f>IF(M199=BD199,"*"," ")</f>
        <v xml:space="preserve"> </v>
      </c>
      <c r="P199" s="36">
        <f>BS199</f>
        <v>414.565</v>
      </c>
      <c r="Q199">
        <v>41</v>
      </c>
      <c r="R199" t="str">
        <f>IF(P199=BO199,"*"," ")</f>
        <v xml:space="preserve"> </v>
      </c>
      <c r="T199" s="21" t="str">
        <f>IFERROR(VLOOKUP(A199,'15.07.18.1 Mt Hutt SL'!C:I,7,FALSE)," ")</f>
        <v xml:space="preserve"> </v>
      </c>
      <c r="U199" s="21" t="str">
        <f>IFERROR(VLOOKUP(A199,'15.07.18.2 Mt Hutt SL'!C:I,7,FALSE)," ")</f>
        <v xml:space="preserve"> </v>
      </c>
      <c r="V199" s="21" t="str">
        <f>IFERROR(VLOOKUP(A199,'12.08.18.1 Whaka SL'!A:G,7,FALSE)," ")</f>
        <v xml:space="preserve"> </v>
      </c>
      <c r="W199" s="21" t="str">
        <f>IFERROR(VLOOKUP(A199,'12.08.18.2 Whaka SL'!A:G,7,FALSE)," ")</f>
        <v xml:space="preserve"> </v>
      </c>
      <c r="X199" s="24"/>
      <c r="Z199" s="21">
        <f>IFERROR(VLOOKUP(A199,'16.09.18.1 Mt Hutt SL'!A:B,2,FALSE)," ")</f>
        <v>321.76</v>
      </c>
      <c r="AA199" s="21" t="str">
        <f>IFERROR(VLOOKUP(A199,'16.09.18 .2 Mt Hutt SL'!A:B,2,FALSE)," ")</f>
        <v xml:space="preserve"> </v>
      </c>
      <c r="AB199" s="21" t="str">
        <f>IFERROR(VLOOKUP(A199,'180923.1 WH SL'!C:K,9,FALSE)," ")</f>
        <v xml:space="preserve"> </v>
      </c>
      <c r="AC199" s="21" t="str">
        <f>IFERROR(VLOOKUP(A199,'180927.1 CA SL '!A:L,12,FALSE)," ")</f>
        <v xml:space="preserve"> </v>
      </c>
      <c r="AD199" s="21" t="str">
        <f>IFERROR(VLOOKUP(A199,'180927.2 CA SL'!A:L,12,FALSE)," ")</f>
        <v xml:space="preserve"> </v>
      </c>
      <c r="AE199" s="21" t="str">
        <f>IFERROR(VLOOKUP(A199,'21.10.18.2   Snowplanet SL'!C:J,8,FALSE)," ")</f>
        <v xml:space="preserve"> </v>
      </c>
      <c r="AF199" t="str">
        <f>IFERROR(VLOOKUP(A199,'21.10.18.4 Snowplanet SL'!C:J,8,FALSE)," ")</f>
        <v xml:space="preserve"> </v>
      </c>
      <c r="AH199" s="25">
        <v>990</v>
      </c>
      <c r="AI199" s="25">
        <v>990</v>
      </c>
      <c r="AJ199" t="str">
        <f>IFERROR((SMALL(T199:AF199,1)+SMALL(T199:AF199,2))/2," ")</f>
        <v xml:space="preserve"> </v>
      </c>
      <c r="AK199">
        <f>IFERROR(SMALL(T199:AF199,1)+(SMALL(T199:AF199,1)*0.2)," ")</f>
        <v>386.11199999999997</v>
      </c>
      <c r="AM199" s="25">
        <f>MIN(AI199,AJ199,AK199)</f>
        <v>386.11199999999997</v>
      </c>
      <c r="AP199" s="21" t="str">
        <f>IFERROR(VLOOKUP(A199,'11.08.18.1 Whaka GS'!A:I,9,FALSE)," ")</f>
        <v xml:space="preserve"> </v>
      </c>
      <c r="AQ199" s="21" t="str">
        <f>IFERROR(VLOOKUP(A199,'11.08.18.2 Whaka GS'!A:G,7,FALSE)," ")</f>
        <v xml:space="preserve"> </v>
      </c>
      <c r="AR199" s="21">
        <f>IFERROR(VLOOKUP(A199,'18.08.18 .1 Coronet GS'!C:K,9,FALSE)," ")</f>
        <v>353.88</v>
      </c>
      <c r="AT199" s="21">
        <f>IFERROR(VLOOKUP(A199,'19.08.18 .1 Coronet GS'!C:K,9,FALSE)," ")</f>
        <v>361.89</v>
      </c>
      <c r="AU199" s="21">
        <f>IFERROR(VLOOKUP(A199,'19.08.18 .2 Coronet GS'!C:K,9,FALSE)," ")</f>
        <v>364.09</v>
      </c>
      <c r="AV199" s="21">
        <f>IFERROR(VLOOKUP(A199,'15.09.18.1 Mt Hutt GS '!A:B,2,FALSE)," ")</f>
        <v>288.14999999999998</v>
      </c>
      <c r="AW199" s="21" t="str">
        <f>IFERROR(VLOOKUP(A199,'180922.1 WH GS'!C:K,9,FALSE)," ")</f>
        <v xml:space="preserve"> </v>
      </c>
      <c r="AX199" s="21" t="str">
        <f>IFERROR(VLOOKUP(A199,'180922.2 WH GS 2'!C:K,9,FALSE)," ")</f>
        <v xml:space="preserve"> </v>
      </c>
      <c r="AY199" s="21" t="str">
        <f>IFERROR(VLOOKUP(A199,'180928.1 CA GS'!A:L,12,FALSE)," " )</f>
        <v xml:space="preserve"> </v>
      </c>
      <c r="AZ199" s="21" t="str">
        <f>IFERROR(VLOOKUP(A199,'180928.2 CA GS'!C:I,7,FALSE)," ")</f>
        <v xml:space="preserve"> </v>
      </c>
      <c r="BA199" s="21" t="str">
        <f>IFERROR(VLOOKUP(A199,'180928.3 CA GS'!C:I,7,FALSE)," ")</f>
        <v xml:space="preserve"> </v>
      </c>
      <c r="BC199" s="25">
        <v>990</v>
      </c>
      <c r="BD199" s="25">
        <v>990</v>
      </c>
      <c r="BE199">
        <f>IFERROR((SMALL(AP199:BA199,1)+SMALL(AP199:BA199,2))/2," ")</f>
        <v>321.01499999999999</v>
      </c>
      <c r="BF199">
        <f>IFERROR(SMALL(AP199:BA199,1)+(SMALL(AP199:BA199,1)*0.2)," ")</f>
        <v>345.78</v>
      </c>
      <c r="BH199" s="25">
        <f>MIN(BD199,BE199,BF199)</f>
        <v>321.01499999999999</v>
      </c>
      <c r="BK199" s="21">
        <f>IFERROR(VLOOKUP(A199,'14.09.18 Mt Hutt SG'!A:C,2,FALSE)," ")</f>
        <v>436.92</v>
      </c>
      <c r="BL199" s="21">
        <f>IFERROR(VLOOKUP(A199,'14.09.18.2 Mt Hutt SG'!A:B,2,FALSE)," ")</f>
        <v>392.21</v>
      </c>
      <c r="BN199" s="25">
        <v>990</v>
      </c>
      <c r="BO199" s="25">
        <v>990</v>
      </c>
      <c r="BP199">
        <f>IFERROR((SMALL(BK199:BL199,1)+SMALL(BK199:BL199,2))/2," ")</f>
        <v>414.565</v>
      </c>
      <c r="BQ199">
        <f>IFERROR(SMALL(BK199:BL199,1)+(SMALL(BK199:BL199,1)*0.2)," ")</f>
        <v>470.65199999999999</v>
      </c>
      <c r="BS199" s="25">
        <f>MIN(BO199,BP199,BQ199)</f>
        <v>414.565</v>
      </c>
    </row>
    <row r="200" spans="1:71" x14ac:dyDescent="0.25">
      <c r="A200">
        <v>2016081259</v>
      </c>
      <c r="B200" t="s">
        <v>299</v>
      </c>
      <c r="C200" t="s">
        <v>301</v>
      </c>
      <c r="E200" t="s">
        <v>57</v>
      </c>
      <c r="F200">
        <v>2004</v>
      </c>
      <c r="G200" t="str">
        <f>VLOOKUP(F200,'18 Age Cats'!A:B,2,FALSE)</f>
        <v>U16</v>
      </c>
      <c r="H200" t="s">
        <v>611</v>
      </c>
      <c r="I200" t="s">
        <v>609</v>
      </c>
      <c r="J200" s="36">
        <f>AM200</f>
        <v>176.20999999999998</v>
      </c>
      <c r="K200">
        <v>31</v>
      </c>
      <c r="L200" t="str">
        <f>IF(J200=AI200,"*"," ")</f>
        <v xml:space="preserve"> </v>
      </c>
      <c r="M200" s="36">
        <f>BH200</f>
        <v>245.07</v>
      </c>
      <c r="N200">
        <v>52</v>
      </c>
      <c r="O200" t="str">
        <f>IF(M200=BD200,"*"," ")</f>
        <v xml:space="preserve"> </v>
      </c>
      <c r="P200" s="36">
        <f>BS200</f>
        <v>331.63200000000001</v>
      </c>
      <c r="Q200">
        <v>37</v>
      </c>
      <c r="R200" t="str">
        <f>IF(P200=BO200,"*"," ")</f>
        <v xml:space="preserve"> </v>
      </c>
      <c r="T200" s="21" t="str">
        <f>IFERROR(VLOOKUP(A200,'15.07.18.1 Mt Hutt SL'!C:I,7,FALSE)," ")</f>
        <v xml:space="preserve"> </v>
      </c>
      <c r="U200" s="21" t="str">
        <f>IFERROR(VLOOKUP(A200,'15.07.18.2 Mt Hutt SL'!C:I,7,FALSE)," ")</f>
        <v xml:space="preserve"> </v>
      </c>
      <c r="V200" s="21">
        <f>IFERROR(VLOOKUP(A200,'12.08.18.1 Whaka SL'!A:G,7,FALSE)," ")</f>
        <v>238.49</v>
      </c>
      <c r="W200" s="21">
        <f>IFERROR(VLOOKUP(A200,'12.08.18.2 Whaka SL'!A:G,7,FALSE)," ")</f>
        <v>217.38</v>
      </c>
      <c r="X200" s="24" t="str">
        <f>IFERROR(VLOOKUP(A200,'20.08.18.1 Coronet SL'!C:K,9,FALSE)," ")</f>
        <v xml:space="preserve"> </v>
      </c>
      <c r="Y200" s="21" t="str">
        <f>IFERROR(VLOOKUP(A200,'20.08.18.2 Coronet SL'!C:K,9,FALSE)," ")</f>
        <v xml:space="preserve"> </v>
      </c>
      <c r="Z200" s="21">
        <f>IFERROR(VLOOKUP(A200,'16.09.18.1 Mt Hutt SL'!A:B,2,FALSE)," ")</f>
        <v>216.44</v>
      </c>
      <c r="AA200" s="21">
        <f>IFERROR(VLOOKUP(A200,'16.09.18 .2 Mt Hutt SL'!A:B,2,FALSE)," ")</f>
        <v>219.98</v>
      </c>
      <c r="AB200" s="21">
        <f>IFERROR(VLOOKUP(A200,'180923.1 WH SL'!C:K,9,FALSE)," ")</f>
        <v>198.37</v>
      </c>
      <c r="AC200" s="21" t="str">
        <f>IFERROR(VLOOKUP(A200,'180927.1 CA SL '!A:L,12,FALSE)," ")</f>
        <v xml:space="preserve"> </v>
      </c>
      <c r="AD200" s="21" t="str">
        <f>IFERROR(VLOOKUP(A200,'180927.2 CA SL'!A:L,12,FALSE)," ")</f>
        <v xml:space="preserve"> </v>
      </c>
      <c r="AE200" s="21">
        <f>IFERROR(VLOOKUP(A200,'21.10.18.2   Snowplanet SL'!C:J,8,FALSE)," ")</f>
        <v>171.53</v>
      </c>
      <c r="AF200">
        <f>IFERROR(VLOOKUP(A200,'21.10.18.4 Snowplanet SL'!C:J,8,FALSE)," ")</f>
        <v>180.89</v>
      </c>
      <c r="AH200" s="25">
        <f>IFERROR(VLOOKUP(A200,'18.0 Base List'!A:G,5,FALSE),"990.00")</f>
        <v>191.35500000000002</v>
      </c>
      <c r="AI200" s="25">
        <f>AH200+(AH200*0.5)</f>
        <v>287.03250000000003</v>
      </c>
      <c r="AJ200">
        <f>IFERROR((SMALL(T200:AF200,1)+SMALL(T200:AF200,2))/2," ")</f>
        <v>176.20999999999998</v>
      </c>
      <c r="AK200">
        <f>IFERROR(SMALL(T200:AF200,1)+(SMALL(T200:AF200,1)*0.2)," ")</f>
        <v>205.83600000000001</v>
      </c>
      <c r="AM200" s="25">
        <f>MIN(AI200,AJ200,AK200)</f>
        <v>176.20999999999998</v>
      </c>
      <c r="AP200" s="21" t="str">
        <f>IFERROR(VLOOKUP(A200,'11.08.18.1 Whaka GS'!A:I,9,FALSE)," ")</f>
        <v xml:space="preserve"> </v>
      </c>
      <c r="AQ200" s="21">
        <f>IFERROR(VLOOKUP(A200,'11.08.18.2 Whaka GS'!A:G,7,FALSE)," ")</f>
        <v>292.57</v>
      </c>
      <c r="AR200" s="21" t="str">
        <f>IFERROR(VLOOKUP(A200,'18.08.18 .1 Coronet GS'!C:K,9,FALSE)," ")</f>
        <v xml:space="preserve"> </v>
      </c>
      <c r="AS200" s="21" t="str">
        <f>IFERROR(VLOOKUP(A200,'18.08.18 .2 Coronet GS'!C:K,9,FALSE)," ")</f>
        <v xml:space="preserve"> </v>
      </c>
      <c r="AT200" s="21" t="str">
        <f>IFERROR(VLOOKUP(A200,'19.08.18 .1 Coronet GS'!C:K,9,FALSE)," ")</f>
        <v xml:space="preserve"> </v>
      </c>
      <c r="AU200" s="21" t="str">
        <f>IFERROR(VLOOKUP(A200,'19.08.18 .2 Coronet GS'!C:K,9,FALSE)," ")</f>
        <v xml:space="preserve"> </v>
      </c>
      <c r="AV200" s="21">
        <f>IFERROR(VLOOKUP(A200,'15.09.18.1 Mt Hutt GS '!A:B,2,FALSE)," ")</f>
        <v>281.47000000000003</v>
      </c>
      <c r="AW200" s="21" t="str">
        <f>IFERROR(VLOOKUP(A200,'180922.1 WH GS'!C:K,9,FALSE)," ")</f>
        <v xml:space="preserve"> </v>
      </c>
      <c r="AX200" s="21">
        <f>IFERROR(VLOOKUP(A200,'180922.2 WH GS 2'!C:K,9,FALSE)," ")</f>
        <v>208.67</v>
      </c>
      <c r="AY200" s="21" t="str">
        <f>IFERROR(VLOOKUP(A200,'180928.1 CA GS'!A:L,12,FALSE)," " )</f>
        <v xml:space="preserve"> </v>
      </c>
      <c r="AZ200" s="21" t="str">
        <f>IFERROR(VLOOKUP(A200,'180928.2 CA GS'!C:I,7,FALSE)," ")</f>
        <v xml:space="preserve"> </v>
      </c>
      <c r="BA200" s="21" t="str">
        <f>IFERROR(VLOOKUP(A200,'180928.3 CA GS'!C:I,7,FALSE)," ")</f>
        <v xml:space="preserve"> </v>
      </c>
      <c r="BC200" s="25">
        <f>IFERROR(VLOOKUP(A200,'18.0 Base List'!A:F,6,FALSE),"990.00")</f>
        <v>209.20699999999999</v>
      </c>
      <c r="BD200" s="25">
        <f>BC200+(BC200*0.5)</f>
        <v>313.81049999999999</v>
      </c>
      <c r="BE200">
        <f>IFERROR((SMALL(AP200:BA200,1)+SMALL(AP200:BA200,2))/2," ")</f>
        <v>245.07</v>
      </c>
      <c r="BF200">
        <f>IFERROR(SMALL(AP200:BA200,1)+(SMALL(AP200:BA200,1)*0.2)," ")</f>
        <v>250.404</v>
      </c>
      <c r="BH200" s="25">
        <f>MIN(BD200,BE200,BF200)</f>
        <v>245.07</v>
      </c>
      <c r="BK200" s="21">
        <f>IFERROR(VLOOKUP(A200,'14.09.18 Mt Hutt SG'!A:C,2,FALSE)," ")</f>
        <v>276.36</v>
      </c>
      <c r="BL200" s="21" t="str">
        <f>IFERROR(VLOOKUP(A200,'14.09.18.2 Mt Hutt SG'!A:B,2,FALSE)," ")</f>
        <v xml:space="preserve"> </v>
      </c>
      <c r="BN200" s="25">
        <v>990</v>
      </c>
      <c r="BO200" s="25">
        <v>990</v>
      </c>
      <c r="BP200" t="str">
        <f>IFERROR((SMALL(BK200:BL200,1)+SMALL(BK200:BL200,2))/2," ")</f>
        <v xml:space="preserve"> </v>
      </c>
      <c r="BQ200">
        <f>IFERROR(SMALL(BK200:BL200,1)+(SMALL(BK200:BL200,1)*0.2)," ")</f>
        <v>331.63200000000001</v>
      </c>
      <c r="BS200" s="25">
        <f>MIN(BO200,BP200,BQ200)</f>
        <v>331.63200000000001</v>
      </c>
    </row>
    <row r="201" spans="1:71" x14ac:dyDescent="0.25">
      <c r="A201">
        <v>2014092509</v>
      </c>
      <c r="B201" t="s">
        <v>365</v>
      </c>
      <c r="C201" t="s">
        <v>260</v>
      </c>
      <c r="E201" t="s">
        <v>52</v>
      </c>
      <c r="F201">
        <v>2004</v>
      </c>
      <c r="G201" t="str">
        <f>VLOOKUP(F201,'18 Age Cats'!A:B,2,FALSE)</f>
        <v>U16</v>
      </c>
      <c r="I201" t="s">
        <v>606</v>
      </c>
      <c r="J201" s="36">
        <f>AM201</f>
        <v>135.73000000000002</v>
      </c>
      <c r="K201">
        <v>23</v>
      </c>
      <c r="L201" t="str">
        <f>IF(J201=AI201,"*"," ")</f>
        <v xml:space="preserve"> </v>
      </c>
      <c r="M201" s="36">
        <f>BH201</f>
        <v>156.27000000000001</v>
      </c>
      <c r="N201">
        <v>38</v>
      </c>
      <c r="O201" t="str">
        <f>IF(M201=BD201,"*"," ")</f>
        <v xml:space="preserve"> </v>
      </c>
      <c r="P201" s="36">
        <f>BS201</f>
        <v>990</v>
      </c>
      <c r="R201" t="str">
        <f>IF(P201=BO201,"*"," ")</f>
        <v>*</v>
      </c>
      <c r="T201" s="21" t="str">
        <f>IFERROR(VLOOKUP(A201,'15.07.18.1 Mt Hutt SL'!C:I,7,FALSE)," ")</f>
        <v xml:space="preserve"> </v>
      </c>
      <c r="U201" s="21" t="str">
        <f>IFERROR(VLOOKUP(A201,'15.07.18.2 Mt Hutt SL'!C:I,7,FALSE)," ")</f>
        <v xml:space="preserve"> </v>
      </c>
      <c r="V201" s="21">
        <f>IFERROR(VLOOKUP(A201,'12.08.18.1 Whaka SL'!A:G,7,FALSE)," ")</f>
        <v>207.03</v>
      </c>
      <c r="W201" s="21">
        <f>IFERROR(VLOOKUP(A201,'12.08.18.2 Whaka SL'!A:G,7,FALSE)," ")</f>
        <v>159.12</v>
      </c>
      <c r="X201" s="24" t="str">
        <f>IFERROR(VLOOKUP(A201,'20.08.18.1 Coronet SL'!C:K,9,FALSE)," ")</f>
        <v xml:space="preserve"> </v>
      </c>
      <c r="Y201" s="21" t="str">
        <f>IFERROR(VLOOKUP(A201,'20.08.18.2 Coronet SL'!C:K,9,FALSE)," ")</f>
        <v xml:space="preserve"> </v>
      </c>
      <c r="Z201" s="21" t="str">
        <f>IFERROR(VLOOKUP(A201,'16.09.18.1 Mt Hutt SL'!A:B,2,FALSE)," ")</f>
        <v xml:space="preserve"> </v>
      </c>
      <c r="AA201" s="21" t="str">
        <f>IFERROR(VLOOKUP(A201,'16.09.18 .2 Mt Hutt SL'!A:B,2,FALSE)," ")</f>
        <v xml:space="preserve"> </v>
      </c>
      <c r="AB201" s="21">
        <f>IFERROR(VLOOKUP(A201,'180923.1 WH SL'!C:K,9,FALSE)," ")</f>
        <v>219.05</v>
      </c>
      <c r="AC201" s="21">
        <f>IFERROR(VLOOKUP(A201,'180927.1 CA SL '!A:L,12,FALSE)," ")</f>
        <v>197.66</v>
      </c>
      <c r="AD201" s="21">
        <f>IFERROR(VLOOKUP(A201,'180927.2 CA SL'!A:L,12,FALSE)," ")</f>
        <v>203.49</v>
      </c>
      <c r="AE201" s="21">
        <f>IFERROR(VLOOKUP(A201,'21.10.18.2   Snowplanet SL'!C:J,8,FALSE)," ")</f>
        <v>131.27000000000001</v>
      </c>
      <c r="AF201">
        <f>IFERROR(VLOOKUP(A201,'21.10.18.4 Snowplanet SL'!C:J,8,FALSE)," ")</f>
        <v>140.19</v>
      </c>
      <c r="AH201" s="25">
        <f>IFERROR(VLOOKUP(A201,'18.0 Base List'!A:G,5,FALSE),"990.00")</f>
        <v>297.94900000000001</v>
      </c>
      <c r="AI201" s="25">
        <f>AH201+(AH201*0.5)</f>
        <v>446.92349999999999</v>
      </c>
      <c r="AJ201">
        <f>IFERROR((SMALL(T201:AF201,1)+SMALL(T201:AF201,2))/2," ")</f>
        <v>135.73000000000002</v>
      </c>
      <c r="AK201">
        <f>IFERROR(SMALL(T201:AF201,1)+(SMALL(T201:AF201,1)*0.2)," ")</f>
        <v>157.524</v>
      </c>
      <c r="AM201" s="25">
        <f>MIN(AI201,AJ201,AK201)</f>
        <v>135.73000000000002</v>
      </c>
      <c r="AP201" s="21">
        <f>IFERROR(VLOOKUP(A201,'11.08.18.1 Whaka GS'!A:I,9,FALSE)," ")</f>
        <v>230.14</v>
      </c>
      <c r="AQ201" s="21">
        <f>IFERROR(VLOOKUP(A201,'11.08.18.2 Whaka GS'!A:G,7,FALSE)," ")</f>
        <v>218.34</v>
      </c>
      <c r="AR201" s="21" t="str">
        <f>IFERROR(VLOOKUP(A201,'18.08.18 .1 Coronet GS'!C:K,9,FALSE)," ")</f>
        <v xml:space="preserve"> </v>
      </c>
      <c r="AS201" s="21" t="str">
        <f>IFERROR(VLOOKUP(A201,'18.08.18 .2 Coronet GS'!C:K,9,FALSE)," ")</f>
        <v xml:space="preserve"> </v>
      </c>
      <c r="AT201" s="21" t="str">
        <f>IFERROR(VLOOKUP(A201,'19.08.18 .1 Coronet GS'!C:K,9,FALSE)," ")</f>
        <v xml:space="preserve"> </v>
      </c>
      <c r="AU201" s="21" t="str">
        <f>IFERROR(VLOOKUP(A201,'19.08.18 .2 Coronet GS'!C:K,9,FALSE)," ")</f>
        <v xml:space="preserve"> </v>
      </c>
      <c r="AV201" s="21" t="str">
        <f>IFERROR(VLOOKUP(A201,'15.09.18.1 Mt Hutt GS '!A:B,2,FALSE)," ")</f>
        <v xml:space="preserve"> </v>
      </c>
      <c r="AW201" s="21">
        <f>IFERROR(VLOOKUP(A201,'180922.1 WH GS'!C:K,9,FALSE)," ")</f>
        <v>194.54</v>
      </c>
      <c r="AX201" s="21">
        <f>IFERROR(VLOOKUP(A201,'180922.2 WH GS 2'!C:K,9,FALSE)," ")</f>
        <v>181.46</v>
      </c>
      <c r="AY201" s="21">
        <f>IFERROR(VLOOKUP(A201,'180928.1 CA GS'!A:L,12,FALSE)," " )</f>
        <v>168.84</v>
      </c>
      <c r="AZ201" s="21">
        <f>IFERROR(VLOOKUP(A201,'180928.2 CA GS'!C:I,7,FALSE)," ")</f>
        <v>163.24</v>
      </c>
      <c r="BA201" s="21">
        <f>IFERROR(VLOOKUP(A201,'180928.3 CA GS'!C:I,7,FALSE)," ")</f>
        <v>149.30000000000001</v>
      </c>
      <c r="BC201" s="25">
        <f>IFERROR(VLOOKUP(A201,'18.0 Base List'!A:F,6,FALSE),"990.00")</f>
        <v>466.18700000000001</v>
      </c>
      <c r="BD201" s="25">
        <f>BC201+(BC201*0.5)</f>
        <v>699.28050000000007</v>
      </c>
      <c r="BE201">
        <f>IFERROR((SMALL(AP201:BA201,1)+SMALL(AP201:BA201,2))/2," ")</f>
        <v>156.27000000000001</v>
      </c>
      <c r="BF201">
        <f>IFERROR(SMALL(AP201:BA201,1)+(SMALL(AP201:BA201,1)*0.2)," ")</f>
        <v>179.16000000000003</v>
      </c>
      <c r="BH201" s="25">
        <f>MIN(BD201,BE201,BF201)</f>
        <v>156.27000000000001</v>
      </c>
      <c r="BK201" s="21" t="str">
        <f>IFERROR(VLOOKUP(A201,'14.09.18 Mt Hutt SG'!A:C,2,FALSE)," ")</f>
        <v xml:space="preserve"> </v>
      </c>
      <c r="BL201" s="21" t="str">
        <f>IFERROR(VLOOKUP(A201,'14.09.18.2 Mt Hutt SG'!A:B,2,FALSE)," ")</f>
        <v xml:space="preserve"> </v>
      </c>
      <c r="BN201" s="25">
        <v>990</v>
      </c>
      <c r="BO201" s="25">
        <v>990</v>
      </c>
      <c r="BP201" t="str">
        <f>IFERROR((SMALL(BK201:BL201,1)+SMALL(BK201:BL201,2))/2," ")</f>
        <v xml:space="preserve"> </v>
      </c>
      <c r="BQ201" t="str">
        <f>IFERROR(SMALL(BK201:BL201,1)+(SMALL(BK201:BL201,1)*0.2)," ")</f>
        <v xml:space="preserve"> </v>
      </c>
      <c r="BS201" s="25">
        <f>MIN(BO201,BP201,BQ201)</f>
        <v>990</v>
      </c>
    </row>
    <row r="202" spans="1:71" x14ac:dyDescent="0.25">
      <c r="A202">
        <v>2014082200</v>
      </c>
      <c r="B202" t="s">
        <v>259</v>
      </c>
      <c r="C202" t="s">
        <v>260</v>
      </c>
      <c r="E202" t="s">
        <v>52</v>
      </c>
      <c r="F202">
        <v>2003</v>
      </c>
      <c r="G202" t="str">
        <f>VLOOKUP(F202,'18 Age Cats'!A:B,2,FALSE)</f>
        <v>U16</v>
      </c>
      <c r="H202" t="s">
        <v>598</v>
      </c>
      <c r="I202" t="s">
        <v>606</v>
      </c>
      <c r="J202" s="36">
        <f>AM202</f>
        <v>139.14499999999998</v>
      </c>
      <c r="K202">
        <v>26</v>
      </c>
      <c r="L202" t="str">
        <f>IF(J202=AI202,"*"," ")</f>
        <v xml:space="preserve"> </v>
      </c>
      <c r="M202" s="36">
        <f>BH202</f>
        <v>154.61500000000001</v>
      </c>
      <c r="N202">
        <v>37</v>
      </c>
      <c r="O202" t="str">
        <f>IF(M202=BD202,"*"," ")</f>
        <v xml:space="preserve"> </v>
      </c>
      <c r="P202" s="36">
        <f>BS202</f>
        <v>304.524</v>
      </c>
      <c r="Q202">
        <v>30</v>
      </c>
      <c r="R202" t="str">
        <f>IF(P202=BO202,"*"," ")</f>
        <v xml:space="preserve"> </v>
      </c>
      <c r="T202" s="21" t="str">
        <f>IFERROR(VLOOKUP(A202,'15.07.18.1 Mt Hutt SL'!C:I,7,FALSE)," ")</f>
        <v xml:space="preserve"> </v>
      </c>
      <c r="U202" s="21" t="str">
        <f>IFERROR(VLOOKUP(A202,'15.07.18.2 Mt Hutt SL'!C:I,7,FALSE)," ")</f>
        <v xml:space="preserve"> </v>
      </c>
      <c r="V202" s="21" t="str">
        <f>IFERROR(VLOOKUP(A202,'12.08.18.1 Whaka SL'!A:G,7,FALSE)," ")</f>
        <v xml:space="preserve"> </v>
      </c>
      <c r="W202" s="21" t="str">
        <f>IFERROR(VLOOKUP(A202,'12.08.18.2 Whaka SL'!A:G,7,FALSE)," ")</f>
        <v xml:space="preserve"> </v>
      </c>
      <c r="X202" s="24" t="str">
        <f>IFERROR(VLOOKUP(A202,'20.08.18.1 Coronet SL'!C:K,9,FALSE)," ")</f>
        <v xml:space="preserve"> </v>
      </c>
      <c r="Y202" s="21" t="str">
        <f>IFERROR(VLOOKUP(A202,'20.08.18.2 Coronet SL'!C:K,9,FALSE)," ")</f>
        <v xml:space="preserve"> </v>
      </c>
      <c r="Z202" s="21">
        <f>IFERROR(VLOOKUP(A202,'16.09.18.1 Mt Hutt SL'!A:B,2,FALSE)," ")</f>
        <v>383.79</v>
      </c>
      <c r="AA202" s="21">
        <f>IFERROR(VLOOKUP(A202,'16.09.18 .2 Mt Hutt SL'!A:B,2,FALSE)," ")</f>
        <v>277.75</v>
      </c>
      <c r="AB202" s="21" t="str">
        <f>IFERROR(VLOOKUP(A202,'180923.1 WH SL'!C:K,9,FALSE)," ")</f>
        <v xml:space="preserve"> </v>
      </c>
      <c r="AC202" s="21">
        <f>IFERROR(VLOOKUP(A202,'180927.1 CA SL '!A:L,12,FALSE)," ")</f>
        <v>200.13</v>
      </c>
      <c r="AD202" s="21">
        <f>IFERROR(VLOOKUP(A202,'180927.2 CA SL'!A:L,12,FALSE)," ")</f>
        <v>242.59</v>
      </c>
      <c r="AE202" s="21">
        <f>IFERROR(VLOOKUP(A202,'21.10.18.2   Snowplanet SL'!C:J,8,FALSE)," ")</f>
        <v>145.41999999999999</v>
      </c>
      <c r="AF202">
        <f>IFERROR(VLOOKUP(A202,'21.10.18.4 Snowplanet SL'!C:J,8,FALSE)," ")</f>
        <v>132.87</v>
      </c>
      <c r="AH202" s="25">
        <f>IFERROR(VLOOKUP(A202,'18.0 Base List'!A:G,5,FALSE),"990.00")</f>
        <v>123.45499999999998</v>
      </c>
      <c r="AI202" s="25">
        <f>AH202+(AH202*0.5)</f>
        <v>185.18249999999998</v>
      </c>
      <c r="AJ202">
        <f>IFERROR((SMALL(T202:AF202,1)+SMALL(T202:AF202,2))/2," ")</f>
        <v>139.14499999999998</v>
      </c>
      <c r="AK202">
        <f>IFERROR(SMALL(T202:AF202,1)+(SMALL(T202:AF202,1)*0.2)," ")</f>
        <v>159.44400000000002</v>
      </c>
      <c r="AM202" s="25">
        <f>MIN(AI202,AJ202,AK202)</f>
        <v>139.14499999999998</v>
      </c>
      <c r="AP202" s="21" t="str">
        <f>IFERROR(VLOOKUP(A202,'11.08.18.1 Whaka GS'!A:I,9,FALSE)," ")</f>
        <v xml:space="preserve"> </v>
      </c>
      <c r="AQ202" s="21" t="str">
        <f>IFERROR(VLOOKUP(A202,'11.08.18.2 Whaka GS'!A:G,7,FALSE)," ")</f>
        <v xml:space="preserve"> </v>
      </c>
      <c r="AR202" s="21" t="str">
        <f>IFERROR(VLOOKUP(A202,'18.08.18 .1 Coronet GS'!C:K,9,FALSE)," ")</f>
        <v xml:space="preserve"> </v>
      </c>
      <c r="AS202" s="21" t="str">
        <f>IFERROR(VLOOKUP(A202,'18.08.18 .2 Coronet GS'!C:K,9,FALSE)," ")</f>
        <v xml:space="preserve"> </v>
      </c>
      <c r="AT202" s="21" t="str">
        <f>IFERROR(VLOOKUP(A202,'19.08.18 .1 Coronet GS'!C:K,9,FALSE)," ")</f>
        <v xml:space="preserve"> </v>
      </c>
      <c r="AU202" s="21" t="str">
        <f>IFERROR(VLOOKUP(A202,'19.08.18 .2 Coronet GS'!C:K,9,FALSE)," ")</f>
        <v xml:space="preserve"> </v>
      </c>
      <c r="AV202" s="21">
        <f>IFERROR(VLOOKUP(A202,'15.09.18.1 Mt Hutt GS '!A:B,2,FALSE)," ")</f>
        <v>236.52</v>
      </c>
      <c r="AW202" s="21" t="str">
        <f>IFERROR(VLOOKUP(A202,'180922.1 WH GS'!C:K,9,FALSE)," ")</f>
        <v xml:space="preserve"> </v>
      </c>
      <c r="AX202" s="21" t="str">
        <f>IFERROR(VLOOKUP(A202,'180922.2 WH GS 2'!C:K,9,FALSE)," ")</f>
        <v xml:space="preserve"> </v>
      </c>
      <c r="AY202" s="21">
        <f>IFERROR(VLOOKUP(A202,'180928.1 CA GS'!A:L,12,FALSE)," " )</f>
        <v>161.65</v>
      </c>
      <c r="AZ202" s="21">
        <f>IFERROR(VLOOKUP(A202,'180928.2 CA GS'!C:I,7,FALSE)," ")</f>
        <v>169.49</v>
      </c>
      <c r="BA202" s="21">
        <f>IFERROR(VLOOKUP(A202,'180928.3 CA GS'!C:I,7,FALSE)," ")</f>
        <v>147.58000000000001</v>
      </c>
      <c r="BC202" s="25">
        <f>IFERROR(VLOOKUP(A202,'18.0 Base List'!A:F,6,FALSE),"990.00")</f>
        <v>191.05</v>
      </c>
      <c r="BD202" s="25">
        <f>BC202+(BC202*0.5)</f>
        <v>286.57500000000005</v>
      </c>
      <c r="BE202">
        <f>IFERROR((SMALL(AP202:BA202,1)+SMALL(AP202:BA202,2))/2," ")</f>
        <v>154.61500000000001</v>
      </c>
      <c r="BF202">
        <f>IFERROR(SMALL(AP202:BA202,1)+(SMALL(AP202:BA202,1)*0.2)," ")</f>
        <v>177.096</v>
      </c>
      <c r="BH202" s="25">
        <f>MIN(BD202,BE202,BF202)</f>
        <v>154.61500000000001</v>
      </c>
      <c r="BK202" s="21" t="str">
        <f>IFERROR(VLOOKUP(A202,'14.09.18 Mt Hutt SG'!A:C,2,FALSE)," ")</f>
        <v xml:space="preserve"> </v>
      </c>
      <c r="BL202" s="21">
        <f>IFERROR(VLOOKUP(A202,'14.09.18.2 Mt Hutt SG'!A:B,2,FALSE)," ")</f>
        <v>253.77</v>
      </c>
      <c r="BN202" s="25">
        <v>990</v>
      </c>
      <c r="BO202" s="25">
        <v>990</v>
      </c>
      <c r="BP202" t="str">
        <f>IFERROR((SMALL(BK202:BL202,1)+SMALL(BK202:BL202,2))/2," ")</f>
        <v xml:space="preserve"> </v>
      </c>
      <c r="BQ202">
        <f>IFERROR(SMALL(BK202:BL202,1)+(SMALL(BK202:BL202,1)*0.2)," ")</f>
        <v>304.524</v>
      </c>
      <c r="BS202" s="25">
        <f>MIN(BO202,BP202,BQ202)</f>
        <v>304.524</v>
      </c>
    </row>
    <row r="203" spans="1:71" x14ac:dyDescent="0.25">
      <c r="A203">
        <v>2016093849</v>
      </c>
      <c r="B203" t="s">
        <v>1434</v>
      </c>
      <c r="C203" t="s">
        <v>1435</v>
      </c>
      <c r="D203" t="s">
        <v>58</v>
      </c>
      <c r="E203" t="s">
        <v>57</v>
      </c>
      <c r="F203">
        <v>2005</v>
      </c>
      <c r="G203" t="str">
        <f>VLOOKUP(F203,'18 Age Cats'!A:B,2,FALSE)</f>
        <v>U14</v>
      </c>
      <c r="J203" s="36">
        <f>AM203</f>
        <v>990</v>
      </c>
      <c r="L203" t="str">
        <f>IF(J203=AI203,"*"," ")</f>
        <v>*</v>
      </c>
      <c r="M203" s="36">
        <f>BH203</f>
        <v>990</v>
      </c>
      <c r="O203" t="str">
        <f>IF(M203=BD203,"*"," ")</f>
        <v>*</v>
      </c>
      <c r="P203" s="36">
        <f>BS203</f>
        <v>990</v>
      </c>
      <c r="R203" t="str">
        <f>IF(P203=BO203,"*"," ")</f>
        <v>*</v>
      </c>
      <c r="Z203" s="21" t="str">
        <f>IFERROR(VLOOKUP(A203,'16.09.18.1 Mt Hutt SL'!A:B,2,FALSE)," ")</f>
        <v xml:space="preserve"> </v>
      </c>
      <c r="AA203" s="21" t="str">
        <f>IFERROR(VLOOKUP(A203,'16.09.18 .2 Mt Hutt SL'!A:B,2,FALSE)," ")</f>
        <v xml:space="preserve"> </v>
      </c>
      <c r="AB203" s="21" t="str">
        <f>IFERROR(VLOOKUP(A203,'180923.1 WH SL'!C:K,9,FALSE)," ")</f>
        <v xml:space="preserve"> </v>
      </c>
      <c r="AC203" s="21" t="str">
        <f>IFERROR(VLOOKUP(A203,'180927.1 CA SL '!A:L,12,FALSE)," ")</f>
        <v xml:space="preserve"> </v>
      </c>
      <c r="AD203" s="21" t="str">
        <f>IFERROR(VLOOKUP(A203,'180927.2 CA SL'!A:L,12,FALSE)," ")</f>
        <v xml:space="preserve"> </v>
      </c>
      <c r="AE203" s="21" t="str">
        <f>IFERROR(VLOOKUP(A203,'21.10.18.2   Snowplanet SL'!C:J,8,FALSE)," ")</f>
        <v xml:space="preserve"> </v>
      </c>
      <c r="AF203" t="str">
        <f>IFERROR(VLOOKUP(A203,'21.10.18.4 Snowplanet SL'!C:J,8,FALSE)," ")</f>
        <v xml:space="preserve"> </v>
      </c>
      <c r="AH203" s="25">
        <v>990</v>
      </c>
      <c r="AI203" s="25">
        <v>990</v>
      </c>
      <c r="AJ203" t="str">
        <f>IFERROR((SMALL(T203:AF203,1)+SMALL(T203:AF203,2))/2," ")</f>
        <v xml:space="preserve"> </v>
      </c>
      <c r="AK203" t="str">
        <f>IFERROR(SMALL(T203:AF203,1)+(SMALL(T203:AF203,1)*0.2)," ")</f>
        <v xml:space="preserve"> </v>
      </c>
      <c r="AM203" s="25">
        <f>MIN(AI203,AJ203,AK203)</f>
        <v>990</v>
      </c>
      <c r="AV203" s="21" t="str">
        <f>IFERROR(VLOOKUP(A203,'15.09.18.1 Mt Hutt GS '!A:B,2,FALSE)," ")</f>
        <v xml:space="preserve"> </v>
      </c>
      <c r="AW203" s="21" t="str">
        <f>IFERROR(VLOOKUP(A203,'180922.1 WH GS'!C:K,9,FALSE)," ")</f>
        <v xml:space="preserve"> </v>
      </c>
      <c r="AX203" s="21" t="str">
        <f>IFERROR(VLOOKUP(A203,'180922.2 WH GS 2'!C:K,9,FALSE)," ")</f>
        <v xml:space="preserve"> </v>
      </c>
      <c r="AY203" s="21" t="str">
        <f>IFERROR(VLOOKUP(A203,'180928.1 CA GS'!A:L,12,FALSE)," " )</f>
        <v xml:space="preserve"> </v>
      </c>
      <c r="AZ203" s="21" t="str">
        <f>IFERROR(VLOOKUP(A203,'180928.2 CA GS'!C:I,7,FALSE)," ")</f>
        <v xml:space="preserve"> </v>
      </c>
      <c r="BA203" s="21" t="str">
        <f>IFERROR(VLOOKUP(A203,'180928.3 CA GS'!C:I,7,FALSE)," ")</f>
        <v xml:space="preserve"> </v>
      </c>
      <c r="BC203" s="25">
        <v>990</v>
      </c>
      <c r="BD203" s="25">
        <v>990</v>
      </c>
      <c r="BE203" t="str">
        <f>IFERROR((SMALL(AP203:BA203,1)+SMALL(AP203:BA203,2))/2," ")</f>
        <v xml:space="preserve"> </v>
      </c>
      <c r="BF203" t="str">
        <f>IFERROR(SMALL(AP203:BA203,1)+(SMALL(AP203:BA203,1)*0.2)," ")</f>
        <v xml:space="preserve"> </v>
      </c>
      <c r="BH203" s="25">
        <f>MIN(BD203,BE203,BF203)</f>
        <v>990</v>
      </c>
      <c r="BK203" s="21" t="str">
        <f>IFERROR(VLOOKUP(A203,'14.09.18 Mt Hutt SG'!A:C,2,FALSE)," ")</f>
        <v xml:space="preserve"> </v>
      </c>
      <c r="BL203" s="21" t="str">
        <f>IFERROR(VLOOKUP(A203,'14.09.18.2 Mt Hutt SG'!A:B,2,FALSE)," ")</f>
        <v xml:space="preserve"> </v>
      </c>
      <c r="BN203" s="25">
        <v>990</v>
      </c>
      <c r="BO203" s="25">
        <v>990</v>
      </c>
      <c r="BP203" t="str">
        <f>IFERROR((SMALL(BK203:BL203,1)+SMALL(BK203:BL203,2))/2," ")</f>
        <v xml:space="preserve"> </v>
      </c>
      <c r="BQ203" t="str">
        <f>IFERROR(SMALL(BK203:BL203,1)+(SMALL(BK203:BL203,1)*0.2)," ")</f>
        <v xml:space="preserve"> </v>
      </c>
      <c r="BS203" s="25">
        <f>MIN(BO203,BP203,BQ203)</f>
        <v>990</v>
      </c>
    </row>
    <row r="204" spans="1:71" x14ac:dyDescent="0.25">
      <c r="A204">
        <v>2017090141</v>
      </c>
      <c r="B204" t="s">
        <v>233</v>
      </c>
      <c r="C204" t="s">
        <v>234</v>
      </c>
      <c r="D204" t="s">
        <v>58</v>
      </c>
      <c r="E204" t="s">
        <v>52</v>
      </c>
      <c r="F204">
        <v>2003</v>
      </c>
      <c r="G204" t="str">
        <f>VLOOKUP(F204,'18 Age Cats'!A:B,2,FALSE)</f>
        <v>U16</v>
      </c>
      <c r="J204" s="36">
        <f>AM204</f>
        <v>348.61500000000001</v>
      </c>
      <c r="K204">
        <v>71</v>
      </c>
      <c r="L204" t="str">
        <f>IF(J204=AI204,"*"," ")</f>
        <v xml:space="preserve"> </v>
      </c>
      <c r="M204" s="36">
        <f>BH204</f>
        <v>321.97000000000003</v>
      </c>
      <c r="N204">
        <v>71</v>
      </c>
      <c r="O204" t="str">
        <f>IF(M204=BD204,"*"," ")</f>
        <v xml:space="preserve"> </v>
      </c>
      <c r="P204" s="36">
        <f>BS204</f>
        <v>990</v>
      </c>
      <c r="R204" t="str">
        <f>IF(P204=BO204,"*"," ")</f>
        <v>*</v>
      </c>
      <c r="T204" s="21" t="str">
        <f>IFERROR(VLOOKUP(A204,'15.07.18.1 Mt Hutt SL'!C:I,7,FALSE)," ")</f>
        <v xml:space="preserve"> </v>
      </c>
      <c r="U204" s="21" t="str">
        <f>IFERROR(VLOOKUP(A204,'15.07.18.2 Mt Hutt SL'!C:I,7,FALSE)," ")</f>
        <v xml:space="preserve"> </v>
      </c>
      <c r="V204" s="21">
        <f>IFERROR(VLOOKUP(A204,'12.08.18.1 Whaka SL'!A:G,7,FALSE)," ")</f>
        <v>384.32</v>
      </c>
      <c r="W204" s="21">
        <f>IFERROR(VLOOKUP(A204,'12.08.18.2 Whaka SL'!A:G,7,FALSE)," ")</f>
        <v>312.91000000000003</v>
      </c>
      <c r="X204" s="24" t="str">
        <f>IFERROR(VLOOKUP(A204,'20.08.18.1 Coronet SL'!C:K,9,FALSE)," ")</f>
        <v xml:space="preserve"> </v>
      </c>
      <c r="Y204" s="21" t="str">
        <f>IFERROR(VLOOKUP(A204,'20.08.18.2 Coronet SL'!C:K,9,FALSE)," ")</f>
        <v xml:space="preserve"> </v>
      </c>
      <c r="Z204" s="21" t="str">
        <f>IFERROR(VLOOKUP(A204,'16.09.18.1 Mt Hutt SL'!A:B,2,FALSE)," ")</f>
        <v xml:space="preserve"> </v>
      </c>
      <c r="AA204" s="21" t="str">
        <f>IFERROR(VLOOKUP(A204,'16.09.18 .2 Mt Hutt SL'!A:B,2,FALSE)," ")</f>
        <v xml:space="preserve"> </v>
      </c>
      <c r="AB204" s="21">
        <f>IFERROR(VLOOKUP(A204,'180923.1 WH SL'!C:K,9,FALSE)," ")</f>
        <v>423.88</v>
      </c>
      <c r="AC204" s="21" t="str">
        <f>IFERROR(VLOOKUP(A204,'180927.1 CA SL '!A:L,12,FALSE)," ")</f>
        <v xml:space="preserve"> </v>
      </c>
      <c r="AD204" s="21" t="str">
        <f>IFERROR(VLOOKUP(A204,'180927.2 CA SL'!A:L,12,FALSE)," ")</f>
        <v xml:space="preserve"> </v>
      </c>
      <c r="AE204" s="21" t="str">
        <f>IFERROR(VLOOKUP(A204,'21.10.18.2   Snowplanet SL'!C:J,8,FALSE)," ")</f>
        <v xml:space="preserve"> </v>
      </c>
      <c r="AF204" t="str">
        <f>IFERROR(VLOOKUP(A204,'21.10.18.4 Snowplanet SL'!C:J,8,FALSE)," ")</f>
        <v xml:space="preserve"> </v>
      </c>
      <c r="AH204" s="25">
        <f>IFERROR(VLOOKUP(A204,'18.0 Base List'!A:G,5,FALSE),"990.00")</f>
        <v>990</v>
      </c>
      <c r="AI204" s="25">
        <v>990</v>
      </c>
      <c r="AJ204">
        <f>IFERROR((SMALL(T204:AF204,1)+SMALL(T204:AF204,2))/2," ")</f>
        <v>348.61500000000001</v>
      </c>
      <c r="AK204">
        <f>IFERROR(SMALL(T204:AF204,1)+(SMALL(T204:AF204,1)*0.2)," ")</f>
        <v>375.49200000000002</v>
      </c>
      <c r="AM204" s="25">
        <f>MIN(AI204,AJ204,AK204)</f>
        <v>348.61500000000001</v>
      </c>
      <c r="AP204" s="21">
        <f>IFERROR(VLOOKUP(A204,'11.08.18.1 Whaka GS'!A:I,9,FALSE)," ")</f>
        <v>327.72</v>
      </c>
      <c r="AQ204" s="21">
        <f>IFERROR(VLOOKUP(A204,'11.08.18.2 Whaka GS'!A:G,7,FALSE)," ")</f>
        <v>316.22000000000003</v>
      </c>
      <c r="AR204" s="21" t="str">
        <f>IFERROR(VLOOKUP(A204,'18.08.18 .1 Coronet GS'!C:K,9,FALSE)," ")</f>
        <v xml:space="preserve"> </v>
      </c>
      <c r="AS204" s="21" t="str">
        <f>IFERROR(VLOOKUP(A204,'18.08.18 .2 Coronet GS'!C:K,9,FALSE)," ")</f>
        <v xml:space="preserve"> </v>
      </c>
      <c r="AT204" s="21" t="str">
        <f>IFERROR(VLOOKUP(A204,'19.08.18 .1 Coronet GS'!C:K,9,FALSE)," ")</f>
        <v xml:space="preserve"> </v>
      </c>
      <c r="AU204" s="21" t="str">
        <f>IFERROR(VLOOKUP(A204,'19.08.18 .2 Coronet GS'!C:K,9,FALSE)," ")</f>
        <v xml:space="preserve"> </v>
      </c>
      <c r="AV204" s="21" t="str">
        <f>IFERROR(VLOOKUP(A204,'15.09.18.1 Mt Hutt GS '!A:B,2,FALSE)," ")</f>
        <v xml:space="preserve"> </v>
      </c>
      <c r="AW204" s="21">
        <f>IFERROR(VLOOKUP(A204,'180922.1 WH GS'!C:K,9,FALSE)," ")</f>
        <v>380.91</v>
      </c>
      <c r="AX204" s="21">
        <f>IFERROR(VLOOKUP(A204,'180922.2 WH GS 2'!C:K,9,FALSE)," ")</f>
        <v>778.73</v>
      </c>
      <c r="AY204" s="21" t="str">
        <f>IFERROR(VLOOKUP(A204,'180928.1 CA GS'!A:L,12,FALSE)," " )</f>
        <v xml:space="preserve"> </v>
      </c>
      <c r="AZ204" s="21" t="str">
        <f>IFERROR(VLOOKUP(A204,'180928.2 CA GS'!C:I,7,FALSE)," ")</f>
        <v xml:space="preserve"> </v>
      </c>
      <c r="BA204" s="21" t="str">
        <f>IFERROR(VLOOKUP(A204,'180928.3 CA GS'!C:I,7,FALSE)," ")</f>
        <v xml:space="preserve"> </v>
      </c>
      <c r="BC204" s="25">
        <f>IFERROR(VLOOKUP(A204,'18.0 Base List'!A:F,6,FALSE),"990.00")</f>
        <v>323.51</v>
      </c>
      <c r="BD204" s="25">
        <f>BC204+(BC204*0.5)</f>
        <v>485.26499999999999</v>
      </c>
      <c r="BE204">
        <f>IFERROR((SMALL(AP204:BA204,1)+SMALL(AP204:BA204,2))/2," ")</f>
        <v>321.97000000000003</v>
      </c>
      <c r="BF204">
        <f>IFERROR(SMALL(AP204:BA204,1)+(SMALL(AP204:BA204,1)*0.2)," ")</f>
        <v>379.46400000000006</v>
      </c>
      <c r="BH204" s="25">
        <f>MIN(BD204,BE204,BF204)</f>
        <v>321.97000000000003</v>
      </c>
      <c r="BK204" s="21" t="str">
        <f>IFERROR(VLOOKUP(A204,'14.09.18 Mt Hutt SG'!A:C,2,FALSE)," ")</f>
        <v xml:space="preserve"> </v>
      </c>
      <c r="BL204" s="21" t="str">
        <f>IFERROR(VLOOKUP(A204,'14.09.18.2 Mt Hutt SG'!A:B,2,FALSE)," ")</f>
        <v xml:space="preserve"> </v>
      </c>
      <c r="BN204" s="25">
        <v>990</v>
      </c>
      <c r="BO204" s="25">
        <v>990</v>
      </c>
      <c r="BP204" t="str">
        <f>IFERROR((SMALL(BK204:BL204,1)+SMALL(BK204:BL204,2))/2," ")</f>
        <v xml:space="preserve"> </v>
      </c>
      <c r="BQ204" t="str">
        <f>IFERROR(SMALL(BK204:BL204,1)+(SMALL(BK204:BL204,1)*0.2)," ")</f>
        <v xml:space="preserve"> </v>
      </c>
      <c r="BS204" s="25">
        <f>MIN(BO204,BP204,BQ204)</f>
        <v>990</v>
      </c>
    </row>
    <row r="205" spans="1:71" x14ac:dyDescent="0.25">
      <c r="A205">
        <v>201306155</v>
      </c>
      <c r="B205" t="s">
        <v>78</v>
      </c>
      <c r="C205" t="s">
        <v>234</v>
      </c>
      <c r="D205" t="s">
        <v>58</v>
      </c>
      <c r="E205" t="s">
        <v>57</v>
      </c>
      <c r="F205">
        <v>2000</v>
      </c>
      <c r="G205" t="str">
        <f>VLOOKUP(F205,'18 Age Cats'!A:B,2,FALSE)</f>
        <v>U19</v>
      </c>
      <c r="H205" t="s">
        <v>502</v>
      </c>
      <c r="I205" t="s">
        <v>606</v>
      </c>
      <c r="J205" s="36">
        <f>AM205</f>
        <v>990</v>
      </c>
      <c r="L205" t="str">
        <f>IF(J205=AI205,"*"," ")</f>
        <v>*</v>
      </c>
      <c r="M205" s="36">
        <f>BH205</f>
        <v>990</v>
      </c>
      <c r="O205" t="str">
        <f>IF(M205=BD205,"*"," ")</f>
        <v>*</v>
      </c>
      <c r="P205" s="36">
        <f>BS205</f>
        <v>990</v>
      </c>
      <c r="R205" t="str">
        <f>IF(P205=BO205,"*"," ")</f>
        <v>*</v>
      </c>
      <c r="T205" s="21" t="str">
        <f>IFERROR(VLOOKUP(A205,'15.07.18.1 Mt Hutt SL'!C:I,7,FALSE)," ")</f>
        <v xml:space="preserve"> </v>
      </c>
      <c r="U205" s="21" t="str">
        <f>IFERROR(VLOOKUP(A205,'15.07.18.2 Mt Hutt SL'!C:I,7,FALSE)," ")</f>
        <v xml:space="preserve"> </v>
      </c>
      <c r="V205" s="21" t="str">
        <f>IFERROR(VLOOKUP(A205,'12.08.18.1 Whaka SL'!A:G,7,FALSE)," ")</f>
        <v xml:space="preserve"> </v>
      </c>
      <c r="W205" s="21" t="str">
        <f>IFERROR(VLOOKUP(A205,'12.08.18.2 Whaka SL'!A:G,7,FALSE)," ")</f>
        <v xml:space="preserve"> </v>
      </c>
      <c r="X205" s="24" t="str">
        <f>IFERROR(VLOOKUP(A205,'20.08.18.1 Coronet SL'!C:K,9,FALSE)," ")</f>
        <v xml:space="preserve"> </v>
      </c>
      <c r="Y205" s="21" t="str">
        <f>IFERROR(VLOOKUP(A205,'20.08.18.2 Coronet SL'!C:K,9,FALSE)," ")</f>
        <v xml:space="preserve"> </v>
      </c>
      <c r="Z205" s="21" t="str">
        <f>IFERROR(VLOOKUP(A205,'16.09.18.1 Mt Hutt SL'!A:B,2,FALSE)," ")</f>
        <v xml:space="preserve"> </v>
      </c>
      <c r="AA205" s="21" t="str">
        <f>IFERROR(VLOOKUP(A205,'16.09.18 .2 Mt Hutt SL'!A:B,2,FALSE)," ")</f>
        <v xml:space="preserve"> </v>
      </c>
      <c r="AB205" s="21" t="str">
        <f>IFERROR(VLOOKUP(A205,'180923.1 WH SL'!C:K,9,FALSE)," ")</f>
        <v xml:space="preserve"> </v>
      </c>
      <c r="AC205" s="21" t="str">
        <f>IFERROR(VLOOKUP(A205,'180927.1 CA SL '!A:L,12,FALSE)," ")</f>
        <v xml:space="preserve"> </v>
      </c>
      <c r="AD205" s="21" t="str">
        <f>IFERROR(VLOOKUP(A205,'180927.2 CA SL'!A:L,12,FALSE)," ")</f>
        <v xml:space="preserve"> </v>
      </c>
      <c r="AE205" s="21" t="str">
        <f>IFERROR(VLOOKUP(A205,'21.10.18.2   Snowplanet SL'!C:J,8,FALSE)," ")</f>
        <v xml:space="preserve"> </v>
      </c>
      <c r="AF205" t="str">
        <f>IFERROR(VLOOKUP(A205,'21.10.18.4 Snowplanet SL'!C:J,8,FALSE)," ")</f>
        <v xml:space="preserve"> </v>
      </c>
      <c r="AH205" s="25">
        <v>990</v>
      </c>
      <c r="AI205" s="25">
        <v>990</v>
      </c>
      <c r="AJ205" t="str">
        <f>IFERROR((SMALL(T205:AF205,1)+SMALL(T205:AF205,2))/2," ")</f>
        <v xml:space="preserve"> </v>
      </c>
      <c r="AK205" t="str">
        <f>IFERROR(SMALL(T205:AF205,1)+(SMALL(T205:AF205,1)*0.2)," ")</f>
        <v xml:space="preserve"> </v>
      </c>
      <c r="AM205" s="25">
        <f>MIN(AI205,AJ205,AK205)</f>
        <v>990</v>
      </c>
      <c r="AP205" s="21" t="str">
        <f>IFERROR(VLOOKUP(A205,'11.08.18.1 Whaka GS'!A:I,9,FALSE)," ")</f>
        <v xml:space="preserve"> </v>
      </c>
      <c r="AQ205" s="21" t="str">
        <f>IFERROR(VLOOKUP(A205,'11.08.18.2 Whaka GS'!A:G,7,FALSE)," ")</f>
        <v xml:space="preserve"> </v>
      </c>
      <c r="AR205" s="21" t="str">
        <f>IFERROR(VLOOKUP(A205,'18.08.18 .1 Coronet GS'!C:K,9,FALSE)," ")</f>
        <v xml:space="preserve"> </v>
      </c>
      <c r="AS205" s="21" t="str">
        <f>IFERROR(VLOOKUP(A205,'18.08.18 .2 Coronet GS'!C:K,9,FALSE)," ")</f>
        <v xml:space="preserve"> </v>
      </c>
      <c r="AT205" s="21" t="str">
        <f>IFERROR(VLOOKUP(A205,'19.08.18 .1 Coronet GS'!C:K,9,FALSE)," ")</f>
        <v xml:space="preserve"> </v>
      </c>
      <c r="AU205" s="21" t="str">
        <f>IFERROR(VLOOKUP(A205,'19.08.18 .2 Coronet GS'!C:K,9,FALSE)," ")</f>
        <v xml:space="preserve"> </v>
      </c>
      <c r="AV205" s="21" t="str">
        <f>IFERROR(VLOOKUP(A205,'15.09.18.1 Mt Hutt GS '!A:B,2,FALSE)," ")</f>
        <v xml:space="preserve"> </v>
      </c>
      <c r="AW205" s="21" t="str">
        <f>IFERROR(VLOOKUP(A205,'180922.1 WH GS'!C:K,9,FALSE)," ")</f>
        <v xml:space="preserve"> </v>
      </c>
      <c r="AX205" s="21" t="str">
        <f>IFERROR(VLOOKUP(A205,'180922.2 WH GS 2'!C:K,9,FALSE)," ")</f>
        <v xml:space="preserve"> </v>
      </c>
      <c r="AY205" s="21" t="str">
        <f>IFERROR(VLOOKUP(A205,'180928.1 CA GS'!A:L,12,FALSE)," " )</f>
        <v xml:space="preserve"> </v>
      </c>
      <c r="AZ205" s="21" t="str">
        <f>IFERROR(VLOOKUP(A205,'180928.2 CA GS'!C:I,7,FALSE)," ")</f>
        <v xml:space="preserve"> </v>
      </c>
      <c r="BA205" s="21" t="str">
        <f>IFERROR(VLOOKUP(A205,'180928.3 CA GS'!C:I,7,FALSE)," ")</f>
        <v xml:space="preserve"> </v>
      </c>
      <c r="BC205" s="25">
        <v>990</v>
      </c>
      <c r="BD205" s="25">
        <v>990</v>
      </c>
      <c r="BE205" t="str">
        <f>IFERROR((SMALL(AP205:BA205,1)+SMALL(AP205:BA205,2))/2," ")</f>
        <v xml:space="preserve"> </v>
      </c>
      <c r="BF205" t="str">
        <f>IFERROR(SMALL(AP205:BA205,1)+(SMALL(AP205:BA205,1)*0.2)," ")</f>
        <v xml:space="preserve"> </v>
      </c>
      <c r="BH205" s="25">
        <f>MIN(BD205,BE205,BF205)</f>
        <v>990</v>
      </c>
      <c r="BK205" s="21" t="str">
        <f>IFERROR(VLOOKUP(A205,'14.09.18 Mt Hutt SG'!A:C,2,FALSE)," ")</f>
        <v xml:space="preserve"> </v>
      </c>
      <c r="BL205" s="21" t="str">
        <f>IFERROR(VLOOKUP(A205,'14.09.18.2 Mt Hutt SG'!A:B,2,FALSE)," ")</f>
        <v xml:space="preserve"> </v>
      </c>
      <c r="BN205" s="25">
        <v>990</v>
      </c>
      <c r="BO205" s="25">
        <v>990</v>
      </c>
      <c r="BP205" t="str">
        <f>IFERROR((SMALL(BK205:BL205,1)+SMALL(BK205:BL205,2))/2," ")</f>
        <v xml:space="preserve"> </v>
      </c>
      <c r="BQ205" t="str">
        <f>IFERROR(SMALL(BK205:BL205,1)+(SMALL(BK205:BL205,1)*0.2)," ")</f>
        <v xml:space="preserve"> </v>
      </c>
      <c r="BS205" s="25">
        <f>MIN(BO205,BP205,BQ205)</f>
        <v>990</v>
      </c>
    </row>
    <row r="206" spans="1:71" x14ac:dyDescent="0.25">
      <c r="A206">
        <v>2017061796</v>
      </c>
      <c r="B206" t="s">
        <v>129</v>
      </c>
      <c r="C206" t="s">
        <v>269</v>
      </c>
      <c r="D206" t="s">
        <v>58</v>
      </c>
      <c r="E206" t="s">
        <v>52</v>
      </c>
      <c r="F206">
        <v>2004</v>
      </c>
      <c r="G206" t="str">
        <f>VLOOKUP(F206,'18 Age Cats'!A:B,2,FALSE)</f>
        <v>U16</v>
      </c>
      <c r="H206" t="s">
        <v>598</v>
      </c>
      <c r="I206" t="s">
        <v>598</v>
      </c>
      <c r="J206" s="36">
        <f>AM206</f>
        <v>383.47500000000002</v>
      </c>
      <c r="K206">
        <v>75</v>
      </c>
      <c r="L206" t="str">
        <f>IF(J206=AI206,"*"," ")</f>
        <v xml:space="preserve"> </v>
      </c>
      <c r="M206" s="36">
        <f>BH206</f>
        <v>419.31</v>
      </c>
      <c r="N206">
        <v>78</v>
      </c>
      <c r="O206" t="str">
        <f>IF(M206=BD206,"*"," ")</f>
        <v xml:space="preserve"> </v>
      </c>
      <c r="P206" s="36">
        <f>BS206</f>
        <v>990</v>
      </c>
      <c r="R206" t="str">
        <f>IF(P206=BO206,"*"," ")</f>
        <v>*</v>
      </c>
      <c r="T206" s="21">
        <f>IFERROR(VLOOKUP(A206,'15.07.18.1 Mt Hutt SL'!C:I,7,FALSE)," ")</f>
        <v>391.54</v>
      </c>
      <c r="U206" s="21">
        <f>IFERROR(VLOOKUP(A206,'15.07.18.2 Mt Hutt SL'!C:I,7,FALSE)," ")</f>
        <v>375.41</v>
      </c>
      <c r="V206" s="21" t="str">
        <f>IFERROR(VLOOKUP(A206,'12.08.18.1 Whaka SL'!A:G,7,FALSE)," ")</f>
        <v xml:space="preserve"> </v>
      </c>
      <c r="W206" s="21">
        <f>IFERROR(VLOOKUP(A206,'12.08.18.2 Whaka SL'!A:G,7,FALSE)," ")</f>
        <v>405.21</v>
      </c>
      <c r="X206" s="24" t="str">
        <f>IFERROR(VLOOKUP(A206,'20.08.18.1 Coronet SL'!C:K,9,FALSE)," ")</f>
        <v xml:space="preserve"> </v>
      </c>
      <c r="Y206" s="21" t="str">
        <f>IFERROR(VLOOKUP(A206,'20.08.18.2 Coronet SL'!C:K,9,FALSE)," ")</f>
        <v xml:space="preserve"> </v>
      </c>
      <c r="Z206" s="21" t="str">
        <f>IFERROR(VLOOKUP(A206,'16.09.18.1 Mt Hutt SL'!A:B,2,FALSE)," ")</f>
        <v xml:space="preserve"> </v>
      </c>
      <c r="AA206" s="21" t="str">
        <f>IFERROR(VLOOKUP(A206,'16.09.18 .2 Mt Hutt SL'!A:B,2,FALSE)," ")</f>
        <v xml:space="preserve"> </v>
      </c>
      <c r="AB206" s="21" t="str">
        <f>IFERROR(VLOOKUP(A206,'180923.1 WH SL'!C:K,9,FALSE)," ")</f>
        <v xml:space="preserve"> </v>
      </c>
      <c r="AC206" s="21" t="str">
        <f>IFERROR(VLOOKUP(A206,'180927.1 CA SL '!A:L,12,FALSE)," ")</f>
        <v xml:space="preserve"> </v>
      </c>
      <c r="AD206" s="21" t="str">
        <f>IFERROR(VLOOKUP(A206,'180927.2 CA SL'!A:L,12,FALSE)," ")</f>
        <v xml:space="preserve"> </v>
      </c>
      <c r="AE206" s="21" t="str">
        <f>IFERROR(VLOOKUP(A206,'21.10.18.2   Snowplanet SL'!C:J,8,FALSE)," ")</f>
        <v xml:space="preserve"> </v>
      </c>
      <c r="AF206" t="str">
        <f>IFERROR(VLOOKUP(A206,'21.10.18.4 Snowplanet SL'!C:J,8,FALSE)," ")</f>
        <v xml:space="preserve"> </v>
      </c>
      <c r="AH206" s="25">
        <f>IFERROR(VLOOKUP(A206,'18.0 Base List'!A:G,5,FALSE),"990.00")</f>
        <v>990</v>
      </c>
      <c r="AI206" s="25">
        <v>990</v>
      </c>
      <c r="AJ206">
        <f>IFERROR((SMALL(T206:AF206,1)+SMALL(T206:AF206,2))/2," ")</f>
        <v>383.47500000000002</v>
      </c>
      <c r="AK206">
        <f>IFERROR(SMALL(T206:AF206,1)+(SMALL(T206:AF206,1)*0.2)," ")</f>
        <v>450.49200000000002</v>
      </c>
      <c r="AM206" s="25">
        <f>MIN(AI206,AJ206,AK206)</f>
        <v>383.47500000000002</v>
      </c>
      <c r="AP206" s="21">
        <f>IFERROR(VLOOKUP(A206,'11.08.18.1 Whaka GS'!A:I,9,FALSE)," ")</f>
        <v>560.47</v>
      </c>
      <c r="AQ206" s="21">
        <f>IFERROR(VLOOKUP(A206,'11.08.18.2 Whaka GS'!A:G,7,FALSE)," ")</f>
        <v>497.35</v>
      </c>
      <c r="AR206" s="21" t="str">
        <f>IFERROR(VLOOKUP(A206,'18.08.18 .1 Coronet GS'!C:K,9,FALSE)," ")</f>
        <v xml:space="preserve"> </v>
      </c>
      <c r="AS206" s="21" t="str">
        <f>IFERROR(VLOOKUP(A206,'18.08.18 .2 Coronet GS'!C:K,9,FALSE)," ")</f>
        <v xml:space="preserve"> </v>
      </c>
      <c r="AT206" s="21" t="str">
        <f>IFERROR(VLOOKUP(A206,'19.08.18 .1 Coronet GS'!C:K,9,FALSE)," ")</f>
        <v xml:space="preserve"> </v>
      </c>
      <c r="AU206" s="21" t="str">
        <f>IFERROR(VLOOKUP(A206,'19.08.18 .2 Coronet GS'!C:K,9,FALSE)," ")</f>
        <v xml:space="preserve"> </v>
      </c>
      <c r="AV206" s="21" t="str">
        <f>IFERROR(VLOOKUP(A206,'15.09.18.1 Mt Hutt GS '!A:B,2,FALSE)," ")</f>
        <v xml:space="preserve"> </v>
      </c>
      <c r="AW206" s="21">
        <f>IFERROR(VLOOKUP(A206,'180922.1 WH GS'!C:K,9,FALSE)," ")</f>
        <v>416</v>
      </c>
      <c r="AX206" s="21">
        <f>IFERROR(VLOOKUP(A206,'180922.2 WH GS 2'!C:K,9,FALSE)," ")</f>
        <v>422.62</v>
      </c>
      <c r="AY206" s="21" t="str">
        <f>IFERROR(VLOOKUP(A206,'180928.1 CA GS'!A:L,12,FALSE)," " )</f>
        <v xml:space="preserve"> </v>
      </c>
      <c r="AZ206" s="21" t="str">
        <f>IFERROR(VLOOKUP(A206,'180928.2 CA GS'!C:I,7,FALSE)," ")</f>
        <v xml:space="preserve"> </v>
      </c>
      <c r="BA206" s="21" t="str">
        <f>IFERROR(VLOOKUP(A206,'180928.3 CA GS'!C:I,7,FALSE)," ")</f>
        <v xml:space="preserve"> </v>
      </c>
      <c r="BC206" s="25">
        <v>990</v>
      </c>
      <c r="BD206" s="25">
        <v>990</v>
      </c>
      <c r="BE206">
        <f>IFERROR((SMALL(AP206:BA206,1)+SMALL(AP206:BA206,2))/2," ")</f>
        <v>419.31</v>
      </c>
      <c r="BF206">
        <f>IFERROR(SMALL(AP206:BA206,1)+(SMALL(AP206:BA206,1)*0.2)," ")</f>
        <v>499.2</v>
      </c>
      <c r="BH206" s="25">
        <f>MIN(BD206,BE206,BF206)</f>
        <v>419.31</v>
      </c>
      <c r="BK206" s="21" t="str">
        <f>IFERROR(VLOOKUP(A206,'14.09.18 Mt Hutt SG'!A:C,2,FALSE)," ")</f>
        <v xml:space="preserve"> </v>
      </c>
      <c r="BL206" s="21" t="str">
        <f>IFERROR(VLOOKUP(A206,'14.09.18.2 Mt Hutt SG'!A:B,2,FALSE)," ")</f>
        <v xml:space="preserve"> </v>
      </c>
      <c r="BN206" s="25">
        <v>990</v>
      </c>
      <c r="BO206" s="25">
        <v>990</v>
      </c>
      <c r="BP206" t="str">
        <f>IFERROR((SMALL(BK206:BL206,1)+SMALL(BK206:BL206,2))/2," ")</f>
        <v xml:space="preserve"> </v>
      </c>
      <c r="BQ206" t="str">
        <f>IFERROR(SMALL(BK206:BL206,1)+(SMALL(BK206:BL206,1)*0.2)," ")</f>
        <v xml:space="preserve"> </v>
      </c>
      <c r="BS206" s="25">
        <f>MIN(BO206,BP206,BQ206)</f>
        <v>990</v>
      </c>
    </row>
    <row r="207" spans="1:71" x14ac:dyDescent="0.25">
      <c r="A207">
        <v>2015073299</v>
      </c>
      <c r="B207" t="s">
        <v>87</v>
      </c>
      <c r="C207" t="s">
        <v>88</v>
      </c>
      <c r="E207" t="s">
        <v>57</v>
      </c>
      <c r="F207">
        <v>2005</v>
      </c>
      <c r="G207" t="str">
        <f>VLOOKUP(F207,'18 Age Cats'!A:B,2,FALSE)</f>
        <v>U14</v>
      </c>
      <c r="J207" s="36">
        <f>AM207</f>
        <v>990</v>
      </c>
      <c r="L207" t="str">
        <f>IF(J207=AI207,"*"," ")</f>
        <v>*</v>
      </c>
      <c r="M207" s="36">
        <f>BH207</f>
        <v>990</v>
      </c>
      <c r="O207" t="str">
        <f>IF(M207=BD207,"*"," ")</f>
        <v>*</v>
      </c>
      <c r="P207" s="36">
        <f>BS207</f>
        <v>990</v>
      </c>
      <c r="R207" t="str">
        <f>IF(P207=BO207,"*"," ")</f>
        <v>*</v>
      </c>
      <c r="Z207" s="21" t="str">
        <f>IFERROR(VLOOKUP(A207,'16.09.18.1 Mt Hutt SL'!A:B,2,FALSE)," ")</f>
        <v xml:space="preserve"> </v>
      </c>
      <c r="AA207" s="21" t="str">
        <f>IFERROR(VLOOKUP(A207,'16.09.18 .2 Mt Hutt SL'!A:B,2,FALSE)," ")</f>
        <v xml:space="preserve"> </v>
      </c>
      <c r="AB207" s="21" t="str">
        <f>IFERROR(VLOOKUP(A207,'180923.1 WH SL'!C:K,9,FALSE)," ")</f>
        <v xml:space="preserve"> </v>
      </c>
      <c r="AC207" s="21" t="str">
        <f>IFERROR(VLOOKUP(A207,'180927.1 CA SL '!A:L,12,FALSE)," ")</f>
        <v xml:space="preserve"> </v>
      </c>
      <c r="AD207" s="21" t="str">
        <f>IFERROR(VLOOKUP(A207,'180927.2 CA SL'!A:L,12,FALSE)," ")</f>
        <v xml:space="preserve"> </v>
      </c>
      <c r="AE207" s="21" t="str">
        <f>IFERROR(VLOOKUP(A207,'21.10.18.2   Snowplanet SL'!C:J,8,FALSE)," ")</f>
        <v xml:space="preserve"> </v>
      </c>
      <c r="AF207" t="str">
        <f>IFERROR(VLOOKUP(A207,'21.10.18.4 Snowplanet SL'!C:J,8,FALSE)," ")</f>
        <v xml:space="preserve"> </v>
      </c>
      <c r="AH207" s="25">
        <f>IFERROR(VLOOKUP(A207,'18.0 Base List'!A:G,5,FALSE),"990.00")</f>
        <v>990</v>
      </c>
      <c r="AI207" s="25">
        <v>990</v>
      </c>
      <c r="AJ207" t="str">
        <f>IFERROR((SMALL(T207:AF207,1)+SMALL(T207:AF207,2))/2," ")</f>
        <v xml:space="preserve"> </v>
      </c>
      <c r="AK207" t="str">
        <f>IFERROR(SMALL(T207:AF207,1)+(SMALL(T207:AF207,1)*0.2)," ")</f>
        <v xml:space="preserve"> </v>
      </c>
      <c r="AM207" s="25">
        <f>MIN(AI207,AJ207,AK207)</f>
        <v>990</v>
      </c>
      <c r="AV207" s="21" t="str">
        <f>IFERROR(VLOOKUP(A207,'15.09.18.1 Mt Hutt GS '!A:B,2,FALSE)," ")</f>
        <v xml:space="preserve"> </v>
      </c>
      <c r="AW207" s="21" t="str">
        <f>IFERROR(VLOOKUP(A207,'180922.1 WH GS'!C:K,9,FALSE)," ")</f>
        <v xml:space="preserve"> </v>
      </c>
      <c r="AX207" s="21" t="str">
        <f>IFERROR(VLOOKUP(A207,'180922.2 WH GS 2'!C:K,9,FALSE)," ")</f>
        <v xml:space="preserve"> </v>
      </c>
      <c r="AY207" s="21" t="str">
        <f>IFERROR(VLOOKUP(A207,'180928.1 CA GS'!A:L,12,FALSE)," " )</f>
        <v xml:space="preserve"> </v>
      </c>
      <c r="AZ207" s="21" t="str">
        <f>IFERROR(VLOOKUP(A207,'180928.2 CA GS'!C:I,7,FALSE)," ")</f>
        <v xml:space="preserve"> </v>
      </c>
      <c r="BA207" s="21" t="str">
        <f>IFERROR(VLOOKUP(A207,'180928.3 CA GS'!C:I,7,FALSE)," ")</f>
        <v xml:space="preserve"> </v>
      </c>
      <c r="BC207" s="25">
        <f>VLOOKUP(A207,'18.0 Base List'!A:F,6,FALSE)</f>
        <v>990</v>
      </c>
      <c r="BD207" s="25">
        <v>990</v>
      </c>
      <c r="BE207" t="str">
        <f>IFERROR((SMALL(AP207:BA207,1)+SMALL(AP207:BA207,2))/2," ")</f>
        <v xml:space="preserve"> </v>
      </c>
      <c r="BF207" t="str">
        <f>IFERROR(SMALL(AP207:BA207,1)+(SMALL(AP207:BA207,1)*0.2)," ")</f>
        <v xml:space="preserve"> </v>
      </c>
      <c r="BH207" s="25">
        <f>MIN(BD207,BE207,BF207)</f>
        <v>990</v>
      </c>
      <c r="BK207" s="21" t="str">
        <f>IFERROR(VLOOKUP(A207,'14.09.18 Mt Hutt SG'!A:C,2,FALSE)," ")</f>
        <v xml:space="preserve"> </v>
      </c>
      <c r="BL207" s="21" t="str">
        <f>IFERROR(VLOOKUP(A207,'14.09.18.2 Mt Hutt SG'!A:B,2,FALSE)," ")</f>
        <v xml:space="preserve"> </v>
      </c>
      <c r="BN207" s="25">
        <f>VLOOKUP(A207,'18.0 Base List'!A:G,7,FALSE)</f>
        <v>990</v>
      </c>
      <c r="BO207" s="25">
        <v>990</v>
      </c>
      <c r="BP207" t="str">
        <f>IFERROR((SMALL(BK207:BL207,1)+SMALL(BK207:BL207,2))/2," ")</f>
        <v xml:space="preserve"> </v>
      </c>
      <c r="BQ207" t="str">
        <f>IFERROR(SMALL(BK207:BL207,1)+(SMALL(BK207:BL207,1)*0.2)," ")</f>
        <v xml:space="preserve"> </v>
      </c>
      <c r="BS207" s="25">
        <f>MIN(BO207,BP207,BQ207)</f>
        <v>990</v>
      </c>
    </row>
    <row r="208" spans="1:71" x14ac:dyDescent="0.25">
      <c r="A208">
        <v>201307795</v>
      </c>
      <c r="B208" t="s">
        <v>441</v>
      </c>
      <c r="C208" t="s">
        <v>205</v>
      </c>
      <c r="D208" t="s">
        <v>58</v>
      </c>
      <c r="E208" t="s">
        <v>57</v>
      </c>
      <c r="F208">
        <v>2002</v>
      </c>
      <c r="G208" t="str">
        <f>VLOOKUP(F208,'18 Age Cats'!A:B,2,FALSE)</f>
        <v>U19</v>
      </c>
      <c r="H208" t="s">
        <v>514</v>
      </c>
      <c r="I208" t="s">
        <v>514</v>
      </c>
      <c r="J208" s="36">
        <f>AM208</f>
        <v>147.90000000000003</v>
      </c>
      <c r="K208">
        <v>23</v>
      </c>
      <c r="L208" t="str">
        <f>IF(J208=AI208,"*"," ")</f>
        <v>*</v>
      </c>
      <c r="M208" s="36">
        <f>BH208</f>
        <v>117.71249999999999</v>
      </c>
      <c r="N208">
        <v>17</v>
      </c>
      <c r="O208" t="str">
        <f>IF(M208=BD208,"*"," ")</f>
        <v>*</v>
      </c>
      <c r="P208" s="36">
        <f>BS208</f>
        <v>214.45499999999996</v>
      </c>
      <c r="Q208">
        <v>22</v>
      </c>
      <c r="R208" t="str">
        <f>IF(P208=BO208,"*"," ")</f>
        <v>*</v>
      </c>
      <c r="T208" s="21" t="str">
        <f>IFERROR(VLOOKUP(A208,'15.07.18.1 Mt Hutt SL'!C:I,7,FALSE)," ")</f>
        <v xml:space="preserve"> </v>
      </c>
      <c r="U208" s="21" t="str">
        <f>IFERROR(VLOOKUP(A208,'15.07.18.2 Mt Hutt SL'!C:I,7,FALSE)," ")</f>
        <v xml:space="preserve"> </v>
      </c>
      <c r="V208" s="21" t="str">
        <f>IFERROR(VLOOKUP(A208,'12.08.18.1 Whaka SL'!A:G,7,FALSE)," ")</f>
        <v xml:space="preserve"> </v>
      </c>
      <c r="W208" s="21" t="str">
        <f>IFERROR(VLOOKUP(A208,'12.08.18.2 Whaka SL'!A:G,7,FALSE)," ")</f>
        <v xml:space="preserve"> </v>
      </c>
      <c r="X208" s="24" t="str">
        <f>IFERROR(VLOOKUP(A208,'20.08.18.1 Coronet SL'!C:K,9,FALSE)," ")</f>
        <v xml:space="preserve"> </v>
      </c>
      <c r="Y208" s="21" t="str">
        <f>IFERROR(VLOOKUP(A208,'20.08.18.2 Coronet SL'!C:K,9,FALSE)," ")</f>
        <v xml:space="preserve"> </v>
      </c>
      <c r="Z208" s="21" t="str">
        <f>IFERROR(VLOOKUP(A208,'16.09.18.1 Mt Hutt SL'!A:B,2,FALSE)," ")</f>
        <v xml:space="preserve"> </v>
      </c>
      <c r="AA208" s="21" t="str">
        <f>IFERROR(VLOOKUP(A208,'16.09.18 .2 Mt Hutt SL'!A:B,2,FALSE)," ")</f>
        <v xml:space="preserve"> </v>
      </c>
      <c r="AB208" s="21" t="str">
        <f>IFERROR(VLOOKUP(A208,'180923.1 WH SL'!C:K,9,FALSE)," ")</f>
        <v xml:space="preserve"> </v>
      </c>
      <c r="AC208" s="21" t="str">
        <f>IFERROR(VLOOKUP(A208,'180927.1 CA SL '!A:L,12,FALSE)," ")</f>
        <v xml:space="preserve"> </v>
      </c>
      <c r="AD208" s="21" t="str">
        <f>IFERROR(VLOOKUP(A208,'180927.2 CA SL'!A:L,12,FALSE)," ")</f>
        <v xml:space="preserve"> </v>
      </c>
      <c r="AE208" s="21" t="str">
        <f>IFERROR(VLOOKUP(A208,'21.10.18.2   Snowplanet SL'!C:J,8,FALSE)," ")</f>
        <v xml:space="preserve"> </v>
      </c>
      <c r="AF208" t="str">
        <f>IFERROR(VLOOKUP(A208,'21.10.18.4 Snowplanet SL'!C:J,8,FALSE)," ")</f>
        <v xml:space="preserve"> </v>
      </c>
      <c r="AH208" s="25">
        <f>IFERROR(VLOOKUP(A208,'18.0 Base List'!A:G,5,FALSE),"990.00")</f>
        <v>98.600000000000023</v>
      </c>
      <c r="AI208" s="25">
        <f>AH208+(AH208*0.5)</f>
        <v>147.90000000000003</v>
      </c>
      <c r="AJ208" t="str">
        <f>IFERROR((SMALL(T208:AF208,1)+SMALL(T208:AF208,2))/2," ")</f>
        <v xml:space="preserve"> </v>
      </c>
      <c r="AK208" t="str">
        <f>IFERROR(SMALL(T208:AF208,1)+(SMALL(T208:AF208,1)*0.2)," ")</f>
        <v xml:space="preserve"> </v>
      </c>
      <c r="AM208" s="25">
        <f>MIN(AI208,AJ208,AK208)</f>
        <v>147.90000000000003</v>
      </c>
      <c r="AP208" s="21" t="str">
        <f>IFERROR(VLOOKUP(A208,'11.08.18.1 Whaka GS'!A:I,9,FALSE)," ")</f>
        <v xml:space="preserve"> </v>
      </c>
      <c r="AQ208" s="21" t="str">
        <f>IFERROR(VLOOKUP(A208,'11.08.18.2 Whaka GS'!A:G,7,FALSE)," ")</f>
        <v xml:space="preserve"> </v>
      </c>
      <c r="AR208" s="21" t="str">
        <f>IFERROR(VLOOKUP(A208,'18.08.18 .1 Coronet GS'!C:K,9,FALSE)," ")</f>
        <v xml:space="preserve"> </v>
      </c>
      <c r="AS208" s="21" t="str">
        <f>IFERROR(VLOOKUP(A208,'18.08.18 .2 Coronet GS'!C:K,9,FALSE)," ")</f>
        <v xml:space="preserve"> </v>
      </c>
      <c r="AT208" s="21" t="str">
        <f>IFERROR(VLOOKUP(A208,'19.08.18 .1 Coronet GS'!C:K,9,FALSE)," ")</f>
        <v xml:space="preserve"> </v>
      </c>
      <c r="AU208" s="21" t="str">
        <f>IFERROR(VLOOKUP(A208,'19.08.18 .2 Coronet GS'!C:K,9,FALSE)," ")</f>
        <v xml:space="preserve"> </v>
      </c>
      <c r="AV208" s="21" t="str">
        <f>IFERROR(VLOOKUP(A208,'15.09.18.1 Mt Hutt GS '!A:B,2,FALSE)," ")</f>
        <v xml:space="preserve"> </v>
      </c>
      <c r="AW208" s="21" t="str">
        <f>IFERROR(VLOOKUP(A208,'180922.1 WH GS'!C:K,9,FALSE)," ")</f>
        <v xml:space="preserve"> </v>
      </c>
      <c r="AX208" s="21" t="str">
        <f>IFERROR(VLOOKUP(A208,'180922.2 WH GS 2'!C:K,9,FALSE)," ")</f>
        <v xml:space="preserve"> </v>
      </c>
      <c r="AY208" s="21" t="str">
        <f>IFERROR(VLOOKUP(A208,'180928.1 CA GS'!A:L,12,FALSE)," " )</f>
        <v xml:space="preserve"> </v>
      </c>
      <c r="AZ208" s="21" t="str">
        <f>IFERROR(VLOOKUP(A208,'180928.2 CA GS'!C:I,7,FALSE)," ")</f>
        <v xml:space="preserve"> </v>
      </c>
      <c r="BA208" s="21" t="str">
        <f>IFERROR(VLOOKUP(A208,'180928.3 CA GS'!C:I,7,FALSE)," ")</f>
        <v xml:space="preserve"> </v>
      </c>
      <c r="BC208" s="25">
        <f>IFERROR(VLOOKUP(A208,'18.0 Base List'!A:F,6,FALSE),"990.00")</f>
        <v>78.474999999999994</v>
      </c>
      <c r="BD208" s="25">
        <f>BC208+(BC208*0.5)</f>
        <v>117.71249999999999</v>
      </c>
      <c r="BE208" t="str">
        <f>IFERROR((SMALL(AP208:BA208,1)+SMALL(AP208:BA208,2))/2," ")</f>
        <v xml:space="preserve"> </v>
      </c>
      <c r="BF208" t="str">
        <f>IFERROR(SMALL(AP208:BA208,1)+(SMALL(AP208:BA208,1)*0.2)," ")</f>
        <v xml:space="preserve"> </v>
      </c>
      <c r="BH208" s="25">
        <f>MIN(BD208,BE208,BF208)</f>
        <v>117.71249999999999</v>
      </c>
      <c r="BK208" s="21" t="str">
        <f>IFERROR(VLOOKUP(A208,'14.09.18 Mt Hutt SG'!A:C,2,FALSE)," ")</f>
        <v xml:space="preserve"> </v>
      </c>
      <c r="BL208" s="21" t="str">
        <f>IFERROR(VLOOKUP(A208,'14.09.18.2 Mt Hutt SG'!A:B,2,FALSE)," ")</f>
        <v xml:space="preserve"> </v>
      </c>
      <c r="BN208" s="25">
        <f>IFERROR(VLOOKUP(A208,'18.0 Base List'!A:G,7,FALSE),990)</f>
        <v>142.96999999999997</v>
      </c>
      <c r="BO208" s="25">
        <f>BN208+(BN208*0.5)</f>
        <v>214.45499999999996</v>
      </c>
      <c r="BP208" t="str">
        <f>IFERROR((SMALL(BK208:BL208,1)+SMALL(BK208:BL208,2))/2," ")</f>
        <v xml:space="preserve"> </v>
      </c>
      <c r="BQ208" t="str">
        <f>IFERROR(SMALL(BK208:BL208,1)+(SMALL(BK208:BL208,1)*0.2)," ")</f>
        <v xml:space="preserve"> </v>
      </c>
      <c r="BS208" s="25">
        <f>MIN(BO208,BP208,BQ208)</f>
        <v>214.45499999999996</v>
      </c>
    </row>
    <row r="209" spans="1:71" x14ac:dyDescent="0.25">
      <c r="A209">
        <v>201306227</v>
      </c>
      <c r="B209" t="s">
        <v>612</v>
      </c>
      <c r="C209" t="s">
        <v>613</v>
      </c>
      <c r="D209" t="s">
        <v>58</v>
      </c>
      <c r="E209" t="s">
        <v>52</v>
      </c>
      <c r="F209">
        <v>2001</v>
      </c>
      <c r="G209" t="str">
        <f>VLOOKUP(F209,'18 Age Cats'!A:B,2,FALSE)</f>
        <v>U19</v>
      </c>
      <c r="H209" t="s">
        <v>514</v>
      </c>
      <c r="I209" t="s">
        <v>601</v>
      </c>
      <c r="J209" s="36">
        <f>AM209</f>
        <v>990</v>
      </c>
      <c r="L209" t="str">
        <f>IF(J209=AI209,"*"," ")</f>
        <v>*</v>
      </c>
      <c r="M209" s="36">
        <f>BH209</f>
        <v>990</v>
      </c>
      <c r="O209" t="str">
        <f>IF(M209=BD209,"*"," ")</f>
        <v>*</v>
      </c>
      <c r="P209" s="36">
        <f>BS209</f>
        <v>990</v>
      </c>
      <c r="R209" t="str">
        <f>IF(P209=BO209,"*"," ")</f>
        <v>*</v>
      </c>
      <c r="T209" s="21" t="str">
        <f>IFERROR(VLOOKUP(A209,'15.07.18.1 Mt Hutt SL'!C:I,7,FALSE)," ")</f>
        <v xml:space="preserve"> </v>
      </c>
      <c r="U209" s="21" t="str">
        <f>IFERROR(VLOOKUP(A209,'15.07.18.2 Mt Hutt SL'!C:I,7,FALSE)," ")</f>
        <v xml:space="preserve"> </v>
      </c>
      <c r="V209" s="21" t="str">
        <f>IFERROR(VLOOKUP(A209,'12.08.18.1 Whaka SL'!A:G,7,FALSE)," ")</f>
        <v xml:space="preserve"> </v>
      </c>
      <c r="W209" s="21" t="str">
        <f>IFERROR(VLOOKUP(A209,'12.08.18.2 Whaka SL'!A:G,7,FALSE)," ")</f>
        <v xml:space="preserve"> </v>
      </c>
      <c r="X209" s="24" t="str">
        <f>IFERROR(VLOOKUP(A209,'20.08.18.1 Coronet SL'!C:K,9,FALSE)," ")</f>
        <v xml:space="preserve"> </v>
      </c>
      <c r="Y209" s="21" t="str">
        <f>IFERROR(VLOOKUP(A209,'20.08.18.2 Coronet SL'!C:K,9,FALSE)," ")</f>
        <v xml:space="preserve"> </v>
      </c>
      <c r="Z209" s="21" t="str">
        <f>IFERROR(VLOOKUP(A209,'16.09.18.1 Mt Hutt SL'!A:B,2,FALSE)," ")</f>
        <v xml:space="preserve"> </v>
      </c>
      <c r="AA209" s="21" t="str">
        <f>IFERROR(VLOOKUP(A209,'16.09.18 .2 Mt Hutt SL'!A:B,2,FALSE)," ")</f>
        <v xml:space="preserve"> </v>
      </c>
      <c r="AB209" s="21" t="str">
        <f>IFERROR(VLOOKUP(A209,'180923.1 WH SL'!C:K,9,FALSE)," ")</f>
        <v xml:space="preserve"> </v>
      </c>
      <c r="AC209" s="21" t="str">
        <f>IFERROR(VLOOKUP(A209,'180927.1 CA SL '!A:L,12,FALSE)," ")</f>
        <v xml:space="preserve"> </v>
      </c>
      <c r="AD209" s="21" t="str">
        <f>IFERROR(VLOOKUP(A209,'180927.2 CA SL'!A:L,12,FALSE)," ")</f>
        <v xml:space="preserve"> </v>
      </c>
      <c r="AE209" s="21" t="str">
        <f>IFERROR(VLOOKUP(A209,'21.10.18.2   Snowplanet SL'!C:J,8,FALSE)," ")</f>
        <v xml:space="preserve"> </v>
      </c>
      <c r="AF209" t="str">
        <f>IFERROR(VLOOKUP(A209,'21.10.18.4 Snowplanet SL'!C:J,8,FALSE)," ")</f>
        <v xml:space="preserve"> </v>
      </c>
      <c r="AH209" s="25">
        <v>990</v>
      </c>
      <c r="AI209" s="25">
        <v>990</v>
      </c>
      <c r="AJ209" t="str">
        <f>IFERROR((SMALL(T209:AF209,1)+SMALL(T209:AF209,2))/2," ")</f>
        <v xml:space="preserve"> </v>
      </c>
      <c r="AK209" t="str">
        <f>IFERROR(SMALL(T209:AF209,1)+(SMALL(T209:AF209,1)*0.2)," ")</f>
        <v xml:space="preserve"> </v>
      </c>
      <c r="AM209" s="25">
        <f>MIN(AI209,AJ209,AK209)</f>
        <v>990</v>
      </c>
      <c r="AP209" s="21" t="str">
        <f>IFERROR(VLOOKUP(A209,'11.08.18.1 Whaka GS'!A:I,9,FALSE)," ")</f>
        <v xml:space="preserve"> </v>
      </c>
      <c r="AQ209" s="21" t="str">
        <f>IFERROR(VLOOKUP(A209,'11.08.18.2 Whaka GS'!A:G,7,FALSE)," ")</f>
        <v xml:space="preserve"> </v>
      </c>
      <c r="AR209" s="21" t="str">
        <f>IFERROR(VLOOKUP(A209,'18.08.18 .1 Coronet GS'!C:K,9,FALSE)," ")</f>
        <v xml:space="preserve"> </v>
      </c>
      <c r="AS209" s="21" t="str">
        <f>IFERROR(VLOOKUP(A209,'18.08.18 .2 Coronet GS'!C:K,9,FALSE)," ")</f>
        <v xml:space="preserve"> </v>
      </c>
      <c r="AT209" s="21" t="str">
        <f>IFERROR(VLOOKUP(A209,'19.08.18 .1 Coronet GS'!C:K,9,FALSE)," ")</f>
        <v xml:space="preserve"> </v>
      </c>
      <c r="AU209" s="21" t="str">
        <f>IFERROR(VLOOKUP(A209,'19.08.18 .2 Coronet GS'!C:K,9,FALSE)," ")</f>
        <v xml:space="preserve"> </v>
      </c>
      <c r="AV209" s="21" t="str">
        <f>IFERROR(VLOOKUP(A209,'15.09.18.1 Mt Hutt GS '!A:B,2,FALSE)," ")</f>
        <v xml:space="preserve"> </v>
      </c>
      <c r="AW209" s="21" t="str">
        <f>IFERROR(VLOOKUP(A209,'180922.1 WH GS'!C:K,9,FALSE)," ")</f>
        <v xml:space="preserve"> </v>
      </c>
      <c r="AX209" s="21" t="str">
        <f>IFERROR(VLOOKUP(A209,'180922.2 WH GS 2'!C:K,9,FALSE)," ")</f>
        <v xml:space="preserve"> </v>
      </c>
      <c r="AY209" s="21" t="str">
        <f>IFERROR(VLOOKUP(A209,'180928.1 CA GS'!A:L,12,FALSE)," " )</f>
        <v xml:space="preserve"> </v>
      </c>
      <c r="AZ209" s="21" t="str">
        <f>IFERROR(VLOOKUP(A209,'180928.2 CA GS'!C:I,7,FALSE)," ")</f>
        <v xml:space="preserve"> </v>
      </c>
      <c r="BA209" s="21" t="str">
        <f>IFERROR(VLOOKUP(A209,'180928.3 CA GS'!C:I,7,FALSE)," ")</f>
        <v xml:space="preserve"> </v>
      </c>
      <c r="BC209" s="25">
        <v>990</v>
      </c>
      <c r="BD209" s="25">
        <v>990</v>
      </c>
      <c r="BE209" t="str">
        <f>IFERROR((SMALL(AP209:BA209,1)+SMALL(AP209:BA209,2))/2," ")</f>
        <v xml:space="preserve"> </v>
      </c>
      <c r="BF209" t="str">
        <f>IFERROR(SMALL(AP209:BA209,1)+(SMALL(AP209:BA209,1)*0.2)," ")</f>
        <v xml:space="preserve"> </v>
      </c>
      <c r="BH209" s="25">
        <f>MIN(BD209,BE209,BF209)</f>
        <v>990</v>
      </c>
      <c r="BK209" s="21" t="str">
        <f>IFERROR(VLOOKUP(A209,'14.09.18 Mt Hutt SG'!A:C,2,FALSE)," ")</f>
        <v xml:space="preserve"> </v>
      </c>
      <c r="BL209" s="21" t="str">
        <f>IFERROR(VLOOKUP(A209,'14.09.18.2 Mt Hutt SG'!A:B,2,FALSE)," ")</f>
        <v xml:space="preserve"> </v>
      </c>
      <c r="BN209" s="25">
        <v>990</v>
      </c>
      <c r="BO209" s="25">
        <v>990</v>
      </c>
      <c r="BP209" t="str">
        <f>IFERROR((SMALL(BK209:BL209,1)+SMALL(BK209:BL209,2))/2," ")</f>
        <v xml:space="preserve"> </v>
      </c>
      <c r="BQ209" t="str">
        <f>IFERROR(SMALL(BK209:BL209,1)+(SMALL(BK209:BL209,1)*0.2)," ")</f>
        <v xml:space="preserve"> </v>
      </c>
      <c r="BS209" s="25">
        <f>MIN(BO209,BP209,BQ209)</f>
        <v>990</v>
      </c>
    </row>
    <row r="210" spans="1:71" x14ac:dyDescent="0.25">
      <c r="A210">
        <v>2014072123</v>
      </c>
      <c r="B210" t="s">
        <v>315</v>
      </c>
      <c r="C210" t="s">
        <v>316</v>
      </c>
      <c r="E210" t="s">
        <v>52</v>
      </c>
      <c r="F210">
        <v>2003</v>
      </c>
      <c r="G210" t="str">
        <f>VLOOKUP(F210,'18 Age Cats'!A:B,2,FALSE)</f>
        <v>U16</v>
      </c>
      <c r="H210" t="s">
        <v>513</v>
      </c>
      <c r="I210" t="s">
        <v>513</v>
      </c>
      <c r="J210" s="36">
        <f>AM210</f>
        <v>248.15499999999997</v>
      </c>
      <c r="K210">
        <v>53</v>
      </c>
      <c r="L210" t="str">
        <f>IF(J210=AI210,"*"," ")</f>
        <v xml:space="preserve"> </v>
      </c>
      <c r="M210" s="36">
        <f>BH210</f>
        <v>279.99</v>
      </c>
      <c r="N210">
        <v>68</v>
      </c>
      <c r="O210" t="str">
        <f>IF(M210=BD210,"*"," ")</f>
        <v xml:space="preserve"> </v>
      </c>
      <c r="P210" s="36">
        <f>BS210</f>
        <v>990</v>
      </c>
      <c r="R210" t="str">
        <f>IF(P210=BO210,"*"," ")</f>
        <v>*</v>
      </c>
      <c r="T210" s="21" t="str">
        <f>IFERROR(VLOOKUP(A210,'15.07.18.1 Mt Hutt SL'!C:I,7,FALSE)," ")</f>
        <v xml:space="preserve"> </v>
      </c>
      <c r="U210" s="21" t="str">
        <f>IFERROR(VLOOKUP(A210,'15.07.18.2 Mt Hutt SL'!C:I,7,FALSE)," ")</f>
        <v xml:space="preserve"> </v>
      </c>
      <c r="V210" s="21" t="str">
        <f>IFERROR(VLOOKUP(A210,'12.08.18.1 Whaka SL'!A:G,7,FALSE)," ")</f>
        <v xml:space="preserve"> </v>
      </c>
      <c r="W210" s="21">
        <f>IFERROR(VLOOKUP(A210,'12.08.18.2 Whaka SL'!A:G,7,FALSE)," ")</f>
        <v>277.58999999999997</v>
      </c>
      <c r="X210" s="24" t="str">
        <f>IFERROR(VLOOKUP(A210,'20.08.18.1 Coronet SL'!C:K,9,FALSE)," ")</f>
        <v xml:space="preserve"> </v>
      </c>
      <c r="Y210" s="21" t="str">
        <f>IFERROR(VLOOKUP(A210,'20.08.18.2 Coronet SL'!C:K,9,FALSE)," ")</f>
        <v xml:space="preserve"> </v>
      </c>
      <c r="Z210" s="21" t="str">
        <f>IFERROR(VLOOKUP(A210,'16.09.18.1 Mt Hutt SL'!A:B,2,FALSE)," ")</f>
        <v xml:space="preserve"> </v>
      </c>
      <c r="AA210" s="21" t="str">
        <f>IFERROR(VLOOKUP(A210,'16.09.18 .2 Mt Hutt SL'!A:B,2,FALSE)," ")</f>
        <v xml:space="preserve"> </v>
      </c>
      <c r="AB210" s="21">
        <f>IFERROR(VLOOKUP(A210,'180923.1 WH SL'!C:K,9,FALSE)," ")</f>
        <v>303.67</v>
      </c>
      <c r="AC210" s="21" t="str">
        <f>IFERROR(VLOOKUP(A210,'180927.1 CA SL '!A:L,12,FALSE)," ")</f>
        <v xml:space="preserve"> </v>
      </c>
      <c r="AD210" s="21" t="str">
        <f>IFERROR(VLOOKUP(A210,'180927.2 CA SL'!A:L,12,FALSE)," ")</f>
        <v xml:space="preserve"> </v>
      </c>
      <c r="AE210" s="21">
        <f>IFERROR(VLOOKUP(A210,'21.10.18.2   Snowplanet SL'!C:J,8,FALSE)," ")</f>
        <v>218.72</v>
      </c>
      <c r="AF210" t="str">
        <f>IFERROR(VLOOKUP(A210,'21.10.18.4 Snowplanet SL'!C:J,8,FALSE)," ")</f>
        <v xml:space="preserve"> </v>
      </c>
      <c r="AH210" s="25">
        <f>IFERROR(VLOOKUP(A210,'18.0 Base List'!A:G,5,FALSE),"990.00")</f>
        <v>990</v>
      </c>
      <c r="AI210" s="25">
        <v>990</v>
      </c>
      <c r="AJ210">
        <f>IFERROR((SMALL(T210:AF210,1)+SMALL(T210:AF210,2))/2," ")</f>
        <v>248.15499999999997</v>
      </c>
      <c r="AK210">
        <f>IFERROR(SMALL(T210:AF210,1)+(SMALL(T210:AF210,1)*0.2)," ")</f>
        <v>262.464</v>
      </c>
      <c r="AM210" s="25">
        <f>MIN(AI210,AJ210,AK210)</f>
        <v>248.15499999999997</v>
      </c>
      <c r="AP210" s="21">
        <f>IFERROR(VLOOKUP(A210,'11.08.18.1 Whaka GS'!A:I,9,FALSE)," ")</f>
        <v>276.61</v>
      </c>
      <c r="AQ210" s="21">
        <f>IFERROR(VLOOKUP(A210,'11.08.18.2 Whaka GS'!A:G,7,FALSE)," ")</f>
        <v>293.42</v>
      </c>
      <c r="AR210" s="21" t="str">
        <f>IFERROR(VLOOKUP(A210,'18.08.18 .1 Coronet GS'!C:K,9,FALSE)," ")</f>
        <v xml:space="preserve"> </v>
      </c>
      <c r="AS210" s="21" t="str">
        <f>IFERROR(VLOOKUP(A210,'18.08.18 .2 Coronet GS'!C:K,9,FALSE)," ")</f>
        <v xml:space="preserve"> </v>
      </c>
      <c r="AT210" s="21" t="str">
        <f>IFERROR(VLOOKUP(A210,'19.08.18 .1 Coronet GS'!C:K,9,FALSE)," ")</f>
        <v xml:space="preserve"> </v>
      </c>
      <c r="AU210" s="21" t="str">
        <f>IFERROR(VLOOKUP(A210,'19.08.18 .2 Coronet GS'!C:K,9,FALSE)," ")</f>
        <v xml:space="preserve"> </v>
      </c>
      <c r="AV210" s="21" t="str">
        <f>IFERROR(VLOOKUP(A210,'15.09.18.1 Mt Hutt GS '!A:B,2,FALSE)," ")</f>
        <v xml:space="preserve"> </v>
      </c>
      <c r="AW210" s="21">
        <f>IFERROR(VLOOKUP(A210,'180922.1 WH GS'!C:K,9,FALSE)," ")</f>
        <v>283.37</v>
      </c>
      <c r="AX210" s="21">
        <f>IFERROR(VLOOKUP(A210,'180922.2 WH GS 2'!C:K,9,FALSE)," ")</f>
        <v>291.36</v>
      </c>
      <c r="AY210" s="21" t="str">
        <f>IFERROR(VLOOKUP(A210,'180928.1 CA GS'!A:L,12,FALSE)," " )</f>
        <v xml:space="preserve"> </v>
      </c>
      <c r="AZ210" s="21" t="str">
        <f>IFERROR(VLOOKUP(A210,'180928.2 CA GS'!C:I,7,FALSE)," ")</f>
        <v xml:space="preserve"> </v>
      </c>
      <c r="BA210" s="21" t="str">
        <f>IFERROR(VLOOKUP(A210,'180928.3 CA GS'!C:I,7,FALSE)," ")</f>
        <v xml:space="preserve"> </v>
      </c>
      <c r="BC210" s="25">
        <f>IFERROR(VLOOKUP(A210,'18.0 Base List'!A:F,6,FALSE),"990.00")</f>
        <v>522.6350000000001</v>
      </c>
      <c r="BD210" s="25">
        <f>BC210+(BC210*0.5)</f>
        <v>783.9525000000001</v>
      </c>
      <c r="BE210">
        <f>IFERROR((SMALL(AP210:BA210,1)+SMALL(AP210:BA210,2))/2," ")</f>
        <v>279.99</v>
      </c>
      <c r="BF210">
        <f>IFERROR(SMALL(AP210:BA210,1)+(SMALL(AP210:BA210,1)*0.2)," ")</f>
        <v>331.93200000000002</v>
      </c>
      <c r="BH210" s="25">
        <f>MIN(BD210,BE210,BF210)</f>
        <v>279.99</v>
      </c>
      <c r="BK210" s="21" t="str">
        <f>IFERROR(VLOOKUP(A210,'14.09.18 Mt Hutt SG'!A:C,2,FALSE)," ")</f>
        <v xml:space="preserve"> </v>
      </c>
      <c r="BL210" s="21" t="str">
        <f>IFERROR(VLOOKUP(A210,'14.09.18.2 Mt Hutt SG'!A:B,2,FALSE)," ")</f>
        <v xml:space="preserve"> </v>
      </c>
      <c r="BN210" s="25">
        <v>990</v>
      </c>
      <c r="BO210" s="25">
        <v>990</v>
      </c>
      <c r="BP210" t="str">
        <f>IFERROR((SMALL(BK210:BL210,1)+SMALL(BK210:BL210,2))/2," ")</f>
        <v xml:space="preserve"> </v>
      </c>
      <c r="BQ210" t="str">
        <f>IFERROR(SMALL(BK210:BL210,1)+(SMALL(BK210:BL210,1)*0.2)," ")</f>
        <v xml:space="preserve"> </v>
      </c>
      <c r="BS210" s="25">
        <f>MIN(BO210,BP210,BQ210)</f>
        <v>990</v>
      </c>
    </row>
    <row r="211" spans="1:71" x14ac:dyDescent="0.25">
      <c r="A211">
        <v>2018080465</v>
      </c>
      <c r="B211" t="s">
        <v>248</v>
      </c>
      <c r="C211" t="s">
        <v>635</v>
      </c>
      <c r="D211" t="s">
        <v>94</v>
      </c>
      <c r="E211" t="s">
        <v>52</v>
      </c>
      <c r="F211">
        <v>2004</v>
      </c>
      <c r="G211" t="str">
        <f>VLOOKUP(F211,'18 Age Cats'!A:B,2,FALSE)</f>
        <v>U16</v>
      </c>
      <c r="J211" s="36">
        <f>AM211</f>
        <v>990</v>
      </c>
      <c r="L211" t="str">
        <f>IF(J211=AI211,"*"," ")</f>
        <v>*</v>
      </c>
      <c r="M211" s="36">
        <f>BH211</f>
        <v>990</v>
      </c>
      <c r="O211" t="str">
        <f>IF(M211=BD211,"*"," ")</f>
        <v>*</v>
      </c>
      <c r="P211" s="36">
        <f>BS211</f>
        <v>990</v>
      </c>
      <c r="R211" t="str">
        <f>IF(P211=BO211,"*"," ")</f>
        <v>*</v>
      </c>
      <c r="T211" s="21" t="str">
        <f>IFERROR(VLOOKUP(A211,'15.07.18.1 Mt Hutt SL'!C:I,7,FALSE)," ")</f>
        <v xml:space="preserve"> </v>
      </c>
      <c r="U211" s="21" t="str">
        <f>IFERROR(VLOOKUP(A211,'15.07.18.2 Mt Hutt SL'!C:I,7,FALSE)," ")</f>
        <v xml:space="preserve"> </v>
      </c>
      <c r="V211" s="21" t="str">
        <f>IFERROR(VLOOKUP(A211,'12.08.18.1 Whaka SL'!A:G,7,FALSE)," ")</f>
        <v xml:space="preserve"> </v>
      </c>
      <c r="W211" s="21" t="str">
        <f>IFERROR(VLOOKUP(A211,'12.08.18.2 Whaka SL'!A:G,7,FALSE)," ")</f>
        <v xml:space="preserve"> </v>
      </c>
      <c r="X211" s="24" t="str">
        <f>IFERROR(VLOOKUP(A211,'20.08.18.1 Coronet SL'!C:K,9,FALSE)," ")</f>
        <v xml:space="preserve"> </v>
      </c>
      <c r="Y211" s="21" t="str">
        <f>IFERROR(VLOOKUP(A211,'20.08.18.2 Coronet SL'!C:K,9,FALSE)," ")</f>
        <v xml:space="preserve"> </v>
      </c>
      <c r="Z211" s="21" t="str">
        <f>IFERROR(VLOOKUP(A211,'16.09.18.1 Mt Hutt SL'!A:B,2,FALSE)," ")</f>
        <v xml:space="preserve"> </v>
      </c>
      <c r="AA211" s="21" t="str">
        <f>IFERROR(VLOOKUP(A211,'16.09.18 .2 Mt Hutt SL'!A:B,2,FALSE)," ")</f>
        <v xml:space="preserve"> </v>
      </c>
      <c r="AB211" s="21" t="str">
        <f>IFERROR(VLOOKUP(A211,'180923.1 WH SL'!C:K,9,FALSE)," ")</f>
        <v xml:space="preserve"> </v>
      </c>
      <c r="AC211" s="21" t="str">
        <f>IFERROR(VLOOKUP(A211,'180927.1 CA SL '!A:L,12,FALSE)," ")</f>
        <v xml:space="preserve"> </v>
      </c>
      <c r="AD211" s="21" t="str">
        <f>IFERROR(VLOOKUP(A211,'180927.2 CA SL'!A:L,12,FALSE)," ")</f>
        <v xml:space="preserve"> </v>
      </c>
      <c r="AE211" s="21" t="str">
        <f>IFERROR(VLOOKUP(A211,'21.10.18.2   Snowplanet SL'!C:J,8,FALSE)," ")</f>
        <v xml:space="preserve"> </v>
      </c>
      <c r="AF211" t="str">
        <f>IFERROR(VLOOKUP(A211,'21.10.18.4 Snowplanet SL'!C:J,8,FALSE)," ")</f>
        <v xml:space="preserve"> </v>
      </c>
      <c r="AH211" s="25">
        <v>990</v>
      </c>
      <c r="AI211" s="25">
        <v>990</v>
      </c>
      <c r="AJ211" t="str">
        <f>IFERROR((SMALL(T211:AF211,1)+SMALL(T211:AF211,2))/2," ")</f>
        <v xml:space="preserve"> </v>
      </c>
      <c r="AK211" t="str">
        <f>IFERROR(SMALL(T211:AF211,1)+(SMALL(T211:AF211,1)*0.2)," ")</f>
        <v xml:space="preserve"> </v>
      </c>
      <c r="AM211" s="25">
        <f>MIN(AI211,AJ211,AK211)</f>
        <v>990</v>
      </c>
      <c r="AP211" s="21" t="str">
        <f>IFERROR(VLOOKUP(A211,'11.08.18.1 Whaka GS'!A:I,9,FALSE)," ")</f>
        <v xml:space="preserve"> </v>
      </c>
      <c r="AQ211" s="21" t="str">
        <f>IFERROR(VLOOKUP(A211,'11.08.18.2 Whaka GS'!A:G,7,FALSE)," ")</f>
        <v xml:space="preserve"> </v>
      </c>
      <c r="AR211" s="21" t="str">
        <f>IFERROR(VLOOKUP(A211,'18.08.18 .1 Coronet GS'!C:K,9,FALSE)," ")</f>
        <v xml:space="preserve"> </v>
      </c>
      <c r="AS211" s="21" t="str">
        <f>IFERROR(VLOOKUP(A211,'18.08.18 .2 Coronet GS'!C:K,9,FALSE)," ")</f>
        <v xml:space="preserve"> </v>
      </c>
      <c r="AT211" s="21" t="str">
        <f>IFERROR(VLOOKUP(A211,'19.08.18 .1 Coronet GS'!C:K,9,FALSE)," ")</f>
        <v xml:space="preserve"> </v>
      </c>
      <c r="AU211" s="21" t="str">
        <f>IFERROR(VLOOKUP(A211,'19.08.18 .2 Coronet GS'!C:K,9,FALSE)," ")</f>
        <v xml:space="preserve"> </v>
      </c>
      <c r="AV211" s="21" t="str">
        <f>IFERROR(VLOOKUP(A211,'15.09.18.1 Mt Hutt GS '!A:B,2,FALSE)," ")</f>
        <v xml:space="preserve"> </v>
      </c>
      <c r="AW211" s="21" t="str">
        <f>IFERROR(VLOOKUP(A211,'180922.1 WH GS'!C:K,9,FALSE)," ")</f>
        <v xml:space="preserve"> </v>
      </c>
      <c r="AX211" s="21" t="str">
        <f>IFERROR(VLOOKUP(A211,'180922.2 WH GS 2'!C:K,9,FALSE)," ")</f>
        <v xml:space="preserve"> </v>
      </c>
      <c r="AY211" s="21" t="str">
        <f>IFERROR(VLOOKUP(A211,'180928.1 CA GS'!A:L,12,FALSE)," " )</f>
        <v xml:space="preserve"> </v>
      </c>
      <c r="AZ211" s="21" t="str">
        <f>IFERROR(VLOOKUP(A211,'180928.2 CA GS'!C:I,7,FALSE)," ")</f>
        <v xml:space="preserve"> </v>
      </c>
      <c r="BA211" s="21" t="str">
        <f>IFERROR(VLOOKUP(A211,'180928.3 CA GS'!C:I,7,FALSE)," ")</f>
        <v xml:space="preserve"> </v>
      </c>
      <c r="BC211" s="25">
        <v>990</v>
      </c>
      <c r="BD211" s="25">
        <v>990</v>
      </c>
      <c r="BE211" t="str">
        <f>IFERROR((SMALL(AP211:BA211,1)+SMALL(AP211:BA211,2))/2," ")</f>
        <v xml:space="preserve"> </v>
      </c>
      <c r="BF211" t="str">
        <f>IFERROR(SMALL(AP211:BA211,1)+(SMALL(AP211:BA211,1)*0.2)," ")</f>
        <v xml:space="preserve"> </v>
      </c>
      <c r="BH211" s="25">
        <f>MIN(BD211,BE211,BF211)</f>
        <v>990</v>
      </c>
      <c r="BK211" s="21" t="str">
        <f>IFERROR(VLOOKUP(A211,'14.09.18 Mt Hutt SG'!A:C,2,FALSE)," ")</f>
        <v xml:space="preserve"> </v>
      </c>
      <c r="BL211" s="21" t="str">
        <f>IFERROR(VLOOKUP(A211,'14.09.18.2 Mt Hutt SG'!A:B,2,FALSE)," ")</f>
        <v xml:space="preserve"> </v>
      </c>
      <c r="BN211" s="25">
        <v>990</v>
      </c>
      <c r="BO211" s="25">
        <v>990</v>
      </c>
      <c r="BP211" t="str">
        <f>IFERROR((SMALL(BK211:BL211,1)+SMALL(BK211:BL211,2))/2," ")</f>
        <v xml:space="preserve"> </v>
      </c>
      <c r="BQ211" t="str">
        <f>IFERROR(SMALL(BK211:BL211,1)+(SMALL(BK211:BL211,1)*0.2)," ")</f>
        <v xml:space="preserve"> </v>
      </c>
      <c r="BS211" s="25">
        <f>MIN(BO211,BP211,BQ211)</f>
        <v>990</v>
      </c>
    </row>
    <row r="212" spans="1:71" x14ac:dyDescent="0.25">
      <c r="A212">
        <v>2016081442</v>
      </c>
      <c r="B212" t="s">
        <v>687</v>
      </c>
      <c r="C212" t="s">
        <v>695</v>
      </c>
      <c r="D212" t="s">
        <v>97</v>
      </c>
      <c r="E212" t="s">
        <v>57</v>
      </c>
      <c r="F212">
        <v>2003</v>
      </c>
      <c r="G212" t="str">
        <f>VLOOKUP(F212,'18 Age Cats'!A:B,2,FALSE)</f>
        <v>U16</v>
      </c>
      <c r="J212" s="36">
        <f>AM212</f>
        <v>990</v>
      </c>
      <c r="L212" t="str">
        <f>IF(J212=AI212,"*"," ")</f>
        <v>*</v>
      </c>
      <c r="M212" s="36">
        <f>BH212</f>
        <v>990</v>
      </c>
      <c r="O212" t="str">
        <f>IF(M212=BD212,"*"," ")</f>
        <v>*</v>
      </c>
      <c r="P212" s="36">
        <f>BS212</f>
        <v>990</v>
      </c>
      <c r="R212" t="str">
        <f>IF(P212=BO212,"*"," ")</f>
        <v>*</v>
      </c>
      <c r="T212" s="21" t="str">
        <f>IFERROR(VLOOKUP(A212,'15.07.18.1 Mt Hutt SL'!C:I,7,FALSE)," ")</f>
        <v xml:space="preserve"> </v>
      </c>
      <c r="U212" s="21" t="str">
        <f>IFERROR(VLOOKUP(A212,'15.07.18.2 Mt Hutt SL'!C:I,7,FALSE)," ")</f>
        <v xml:space="preserve"> </v>
      </c>
      <c r="V212" s="21" t="str">
        <f>IFERROR(VLOOKUP(A212,'12.08.18.1 Whaka SL'!A:G,7,FALSE)," ")</f>
        <v xml:space="preserve"> </v>
      </c>
      <c r="W212" s="21" t="str">
        <f>IFERROR(VLOOKUP(A212,'12.08.18.2 Whaka SL'!A:G,7,FALSE)," ")</f>
        <v xml:space="preserve"> </v>
      </c>
      <c r="X212" s="24" t="str">
        <f>IFERROR(VLOOKUP(A212,'20.08.18.1 Coronet SL'!C:K,9,FALSE)," ")</f>
        <v xml:space="preserve"> </v>
      </c>
      <c r="Y212" s="21" t="str">
        <f>IFERROR(VLOOKUP(A212,'20.08.18.2 Coronet SL'!C:K,9,FALSE)," ")</f>
        <v xml:space="preserve"> </v>
      </c>
      <c r="Z212" s="21" t="str">
        <f>IFERROR(VLOOKUP(A212,'16.09.18.1 Mt Hutt SL'!A:B,2,FALSE)," ")</f>
        <v xml:space="preserve"> </v>
      </c>
      <c r="AA212" s="21" t="str">
        <f>IFERROR(VLOOKUP(A212,'16.09.18 .2 Mt Hutt SL'!A:B,2,FALSE)," ")</f>
        <v xml:space="preserve"> </v>
      </c>
      <c r="AB212" s="21" t="str">
        <f>IFERROR(VLOOKUP(A212,'180923.1 WH SL'!C:K,9,FALSE)," ")</f>
        <v xml:space="preserve"> </v>
      </c>
      <c r="AC212" s="21" t="str">
        <f>IFERROR(VLOOKUP(A212,'180927.1 CA SL '!A:L,12,FALSE)," ")</f>
        <v xml:space="preserve"> </v>
      </c>
      <c r="AD212" s="21" t="str">
        <f>IFERROR(VLOOKUP(A212,'180927.2 CA SL'!A:L,12,FALSE)," ")</f>
        <v xml:space="preserve"> </v>
      </c>
      <c r="AE212" s="21" t="str">
        <f>IFERROR(VLOOKUP(A212,'21.10.18.2   Snowplanet SL'!C:J,8,FALSE)," ")</f>
        <v xml:space="preserve"> </v>
      </c>
      <c r="AF212" t="str">
        <f>IFERROR(VLOOKUP(A212,'21.10.18.4 Snowplanet SL'!C:J,8,FALSE)," ")</f>
        <v xml:space="preserve"> </v>
      </c>
      <c r="AH212" s="25">
        <f>IFERROR(VLOOKUP(A212,'18.0 Base List'!A:G,5,FALSE),"990.00")</f>
        <v>990</v>
      </c>
      <c r="AI212" s="25">
        <v>990</v>
      </c>
      <c r="AJ212" t="str">
        <f>IFERROR((SMALL(T212:AF212,1)+SMALL(T212:AF212,2))/2," ")</f>
        <v xml:space="preserve"> </v>
      </c>
      <c r="AK212" t="str">
        <f>IFERROR(SMALL(T212:AF212,1)+(SMALL(T212:AF212,1)*0.2)," ")</f>
        <v xml:space="preserve"> </v>
      </c>
      <c r="AM212" s="25">
        <f>MIN(AI212,AJ212,AK212)</f>
        <v>990</v>
      </c>
      <c r="AP212" s="21" t="str">
        <f>IFERROR(VLOOKUP(A212,'11.08.18.1 Whaka GS'!A:I,9,FALSE)," ")</f>
        <v xml:space="preserve"> </v>
      </c>
      <c r="AQ212" s="21" t="str">
        <f>IFERROR(VLOOKUP(A212,'11.08.18.2 Whaka GS'!A:G,7,FALSE)," ")</f>
        <v xml:space="preserve"> </v>
      </c>
      <c r="AR212" s="21" t="str">
        <f>IFERROR(VLOOKUP(A212,'18.08.18 .1 Coronet GS'!C:K,9,FALSE)," ")</f>
        <v xml:space="preserve"> </v>
      </c>
      <c r="AS212" s="21" t="str">
        <f>IFERROR(VLOOKUP(A212,'18.08.18 .2 Coronet GS'!C:K,9,FALSE)," ")</f>
        <v xml:space="preserve"> </v>
      </c>
      <c r="AT212" s="21" t="str">
        <f>IFERROR(VLOOKUP(A212,'19.08.18 .1 Coronet GS'!C:K,9,FALSE)," ")</f>
        <v xml:space="preserve"> </v>
      </c>
      <c r="AU212" s="21" t="str">
        <f>IFERROR(VLOOKUP(A212,'19.08.18 .2 Coronet GS'!C:K,9,FALSE)," ")</f>
        <v xml:space="preserve"> </v>
      </c>
      <c r="AV212" s="21" t="str">
        <f>IFERROR(VLOOKUP(A212,'15.09.18.1 Mt Hutt GS '!A:B,2,FALSE)," ")</f>
        <v xml:space="preserve"> </v>
      </c>
      <c r="AW212" s="21" t="str">
        <f>IFERROR(VLOOKUP(A212,'180922.1 WH GS'!C:K,9,FALSE)," ")</f>
        <v xml:space="preserve"> </v>
      </c>
      <c r="AX212" s="21" t="str">
        <f>IFERROR(VLOOKUP(A212,'180922.2 WH GS 2'!C:K,9,FALSE)," ")</f>
        <v xml:space="preserve"> </v>
      </c>
      <c r="AY212" s="21" t="str">
        <f>IFERROR(VLOOKUP(A212,'180928.1 CA GS'!A:L,12,FALSE)," " )</f>
        <v xml:space="preserve"> </v>
      </c>
      <c r="AZ212" s="21" t="str">
        <f>IFERROR(VLOOKUP(A212,'180928.2 CA GS'!C:I,7,FALSE)," ")</f>
        <v xml:space="preserve"> </v>
      </c>
      <c r="BA212" s="21" t="str">
        <f>IFERROR(VLOOKUP(A212,'180928.3 CA GS'!C:I,7,FALSE)," ")</f>
        <v xml:space="preserve"> </v>
      </c>
      <c r="BC212" s="25">
        <v>990</v>
      </c>
      <c r="BD212" s="25">
        <v>990</v>
      </c>
      <c r="BE212" t="str">
        <f>IFERROR((SMALL(AP212:BA212,1)+SMALL(AP212:BA212,2))/2," ")</f>
        <v xml:space="preserve"> </v>
      </c>
      <c r="BF212" t="str">
        <f>IFERROR(SMALL(AP212:BA212,1)+(SMALL(AP212:BA212,1)*0.2)," ")</f>
        <v xml:space="preserve"> </v>
      </c>
      <c r="BH212" s="25">
        <f>MIN(BD212,BE212,BF212)</f>
        <v>990</v>
      </c>
      <c r="BK212" s="21" t="str">
        <f>IFERROR(VLOOKUP(A212,'14.09.18 Mt Hutt SG'!A:C,2,FALSE)," ")</f>
        <v xml:space="preserve"> </v>
      </c>
      <c r="BL212" s="21" t="str">
        <f>IFERROR(VLOOKUP(A212,'14.09.18.2 Mt Hutt SG'!A:B,2,FALSE)," ")</f>
        <v xml:space="preserve"> </v>
      </c>
      <c r="BN212" s="25">
        <v>990</v>
      </c>
      <c r="BO212" s="25">
        <v>990</v>
      </c>
      <c r="BP212" t="str">
        <f>IFERROR((SMALL(BK212:BL212,1)+SMALL(BK212:BL212,2))/2," ")</f>
        <v xml:space="preserve"> </v>
      </c>
      <c r="BQ212" t="str">
        <f>IFERROR(SMALL(BK212:BL212,1)+(SMALL(BK212:BL212,1)*0.2)," ")</f>
        <v xml:space="preserve"> </v>
      </c>
      <c r="BS212" s="25">
        <f>MIN(BO212,BP212,BQ212)</f>
        <v>990</v>
      </c>
    </row>
    <row r="213" spans="1:71" x14ac:dyDescent="0.25">
      <c r="A213">
        <v>2015073354</v>
      </c>
      <c r="B213" t="s">
        <v>188</v>
      </c>
      <c r="C213" t="s">
        <v>189</v>
      </c>
      <c r="E213" t="s">
        <v>52</v>
      </c>
      <c r="F213">
        <v>2005</v>
      </c>
      <c r="G213" t="str">
        <f>VLOOKUP(F213,'18 Age Cats'!A:B,2,FALSE)</f>
        <v>U14</v>
      </c>
      <c r="H213" t="s">
        <v>502</v>
      </c>
      <c r="I213" t="s">
        <v>606</v>
      </c>
      <c r="J213" s="36">
        <f>AM213</f>
        <v>152.42500000000001</v>
      </c>
      <c r="K213">
        <v>29</v>
      </c>
      <c r="L213" t="str">
        <f>IF(J213=AI213,"*"," ")</f>
        <v xml:space="preserve"> </v>
      </c>
      <c r="M213" s="36">
        <f>BH213</f>
        <v>106.72499999999999</v>
      </c>
      <c r="N213">
        <v>19</v>
      </c>
      <c r="O213" t="str">
        <f>IF(M213=BD213,"*"," ")</f>
        <v xml:space="preserve"> </v>
      </c>
      <c r="P213" s="36">
        <f>BS213</f>
        <v>208.41</v>
      </c>
      <c r="Q213">
        <v>18</v>
      </c>
      <c r="R213" t="str">
        <f>IF(P213=BO213,"*"," ")</f>
        <v xml:space="preserve"> </v>
      </c>
      <c r="T213" s="21" t="str">
        <f>IFERROR(VLOOKUP(A213,'15.07.18.1 Mt Hutt SL'!C:I,7,FALSE)," ")</f>
        <v xml:space="preserve"> </v>
      </c>
      <c r="U213" s="21" t="str">
        <f>IFERROR(VLOOKUP(A213,'15.07.18.2 Mt Hutt SL'!C:I,7,FALSE)," ")</f>
        <v xml:space="preserve"> </v>
      </c>
      <c r="V213" s="21" t="str">
        <f>IFERROR(VLOOKUP(A213,'12.08.18.1 Whaka SL'!A:G,7,FALSE)," ")</f>
        <v xml:space="preserve"> </v>
      </c>
      <c r="W213" s="21" t="str">
        <f>IFERROR(VLOOKUP(A213,'12.08.18.2 Whaka SL'!A:G,7,FALSE)," ")</f>
        <v xml:space="preserve"> </v>
      </c>
      <c r="X213" s="24">
        <f>IFERROR(VLOOKUP(A213,'20.08.18.1 Coronet SL'!C:K,9,FALSE)," ")</f>
        <v>251.75</v>
      </c>
      <c r="Y213" s="21">
        <f>IFERROR(VLOOKUP(A213,'20.08.18.2 Coronet SL'!C:K,9,FALSE)," ")</f>
        <v>243.95</v>
      </c>
      <c r="Z213" s="21">
        <f>IFERROR(VLOOKUP(A213,'16.09.18.1 Mt Hutt SL'!A:B,2,FALSE)," ")</f>
        <v>202.09</v>
      </c>
      <c r="AA213" s="21">
        <f>IFERROR(VLOOKUP(A213,'16.09.18 .2 Mt Hutt SL'!A:B,2,FALSE)," ")</f>
        <v>201.93</v>
      </c>
      <c r="AB213" s="21" t="str">
        <f>IFERROR(VLOOKUP(A213,'180923.1 WH SL'!C:K,9,FALSE)," ")</f>
        <v xml:space="preserve"> </v>
      </c>
      <c r="AC213" s="21">
        <f>IFERROR(VLOOKUP(A213,'180927.1 CA SL '!A:L,12,FALSE)," ")</f>
        <v>141.13999999999999</v>
      </c>
      <c r="AD213" s="21">
        <f>IFERROR(VLOOKUP(A213,'180927.2 CA SL'!A:L,12,FALSE)," ")</f>
        <v>163.71</v>
      </c>
      <c r="AE213" s="21" t="str">
        <f>IFERROR(VLOOKUP(A213,'21.10.18.2   Snowplanet SL'!C:J,8,FALSE)," ")</f>
        <v xml:space="preserve"> </v>
      </c>
      <c r="AF213" t="str">
        <f>IFERROR(VLOOKUP(A213,'21.10.18.4 Snowplanet SL'!C:J,8,FALSE)," ")</f>
        <v xml:space="preserve"> </v>
      </c>
      <c r="AH213" s="25">
        <f>IFERROR(VLOOKUP(A213,'18.0 Base List'!A:G,5,FALSE),"990.00")</f>
        <v>189.7</v>
      </c>
      <c r="AI213" s="25">
        <f>AH213+(AH213*0.5)</f>
        <v>284.54999999999995</v>
      </c>
      <c r="AJ213">
        <f>IFERROR((SMALL(T213:AF213,1)+SMALL(T213:AF213,2))/2," ")</f>
        <v>152.42500000000001</v>
      </c>
      <c r="AK213">
        <f>IFERROR(SMALL(T213:AF213,1)+(SMALL(T213:AF213,1)*0.2)," ")</f>
        <v>169.36799999999999</v>
      </c>
      <c r="AM213" s="25">
        <f>MIN(AI213,AJ213,AK213)</f>
        <v>152.42500000000001</v>
      </c>
      <c r="AP213" s="21" t="str">
        <f>IFERROR(VLOOKUP(A213,'11.08.18.1 Whaka GS'!A:I,9,FALSE)," ")</f>
        <v xml:space="preserve"> </v>
      </c>
      <c r="AQ213" s="21" t="str">
        <f>IFERROR(VLOOKUP(A213,'11.08.18.2 Whaka GS'!A:G,7,FALSE)," ")</f>
        <v xml:space="preserve"> </v>
      </c>
      <c r="AR213" s="21">
        <f>IFERROR(VLOOKUP(A213,'18.08.18 .1 Coronet GS'!C:K,9,FALSE)," ")</f>
        <v>159.16</v>
      </c>
      <c r="AS213" s="21">
        <f>IFERROR(VLOOKUP(A213,'18.08.18 .2 Coronet GS'!C:K,9,FALSE)," ")</f>
        <v>158.91999999999999</v>
      </c>
      <c r="AT213" s="21">
        <f>IFERROR(VLOOKUP(A213,'19.08.18 .1 Coronet GS'!C:K,9,FALSE)," ")</f>
        <v>125.88</v>
      </c>
      <c r="AU213" s="21">
        <f>IFERROR(VLOOKUP(A213,'19.08.18 .2 Coronet GS'!C:K,9,FALSE)," ")</f>
        <v>148.5</v>
      </c>
      <c r="AV213" s="21">
        <f>IFERROR(VLOOKUP(A213,'15.09.18.1 Mt Hutt GS '!A:B,2,FALSE)," ")</f>
        <v>164.24</v>
      </c>
      <c r="AW213" s="21" t="str">
        <f>IFERROR(VLOOKUP(A213,'180922.1 WH GS'!C:K,9,FALSE)," ")</f>
        <v xml:space="preserve"> </v>
      </c>
      <c r="AX213" s="21" t="str">
        <f>IFERROR(VLOOKUP(A213,'180922.2 WH GS 2'!C:K,9,FALSE)," ")</f>
        <v xml:space="preserve"> </v>
      </c>
      <c r="AY213" s="21">
        <f>IFERROR(VLOOKUP(A213,'180928.1 CA GS'!A:L,12,FALSE)," " )</f>
        <v>104</v>
      </c>
      <c r="AZ213" s="21">
        <f>IFERROR(VLOOKUP(A213,'180928.2 CA GS'!C:I,7,FALSE)," ")</f>
        <v>109.45</v>
      </c>
      <c r="BA213" s="21">
        <f>IFERROR(VLOOKUP(A213,'180928.3 CA GS'!C:I,7,FALSE)," ")</f>
        <v>111.62</v>
      </c>
      <c r="BC213" s="25">
        <f>IFERROR(VLOOKUP(A213,'18.0 Base List'!A:F,6,FALSE),"990.00")</f>
        <v>156.01</v>
      </c>
      <c r="BD213" s="25">
        <f>BC213+(BC213*0.5)</f>
        <v>234.01499999999999</v>
      </c>
      <c r="BE213">
        <f>IFERROR((SMALL(AP213:BA213,1)+SMALL(AP213:BA213,2))/2," ")</f>
        <v>106.72499999999999</v>
      </c>
      <c r="BF213">
        <f>IFERROR(SMALL(AP213:BA213,1)+(SMALL(AP213:BA213,1)*0.2)," ")</f>
        <v>124.8</v>
      </c>
      <c r="BH213" s="25">
        <f>MIN(BD213,BE213,BF213)</f>
        <v>106.72499999999999</v>
      </c>
      <c r="BK213" s="21">
        <f>IFERROR(VLOOKUP(A213,'14.09.18 Mt Hutt SG'!A:C,2,FALSE)," ")</f>
        <v>187.54</v>
      </c>
      <c r="BL213" s="21">
        <f>IFERROR(VLOOKUP(A213,'14.09.18.2 Mt Hutt SG'!A:B,2,FALSE)," ")</f>
        <v>229.28</v>
      </c>
      <c r="BN213" s="25">
        <v>990</v>
      </c>
      <c r="BO213" s="25">
        <v>990</v>
      </c>
      <c r="BP213">
        <f>IFERROR((SMALL(BK213:BL213,1)+SMALL(BK213:BL213,2))/2," ")</f>
        <v>208.41</v>
      </c>
      <c r="BQ213">
        <f>IFERROR(SMALL(BK213:BL213,1)+(SMALL(BK213:BL213,1)*0.2)," ")</f>
        <v>225.048</v>
      </c>
      <c r="BS213" s="25">
        <f>MIN(BO213,BP213,BQ213)</f>
        <v>208.41</v>
      </c>
    </row>
    <row r="214" spans="1:71" x14ac:dyDescent="0.25">
      <c r="A214">
        <v>2017090218</v>
      </c>
      <c r="B214" t="s">
        <v>1302</v>
      </c>
      <c r="C214" t="s">
        <v>1303</v>
      </c>
      <c r="D214" t="s">
        <v>58</v>
      </c>
      <c r="E214" t="s">
        <v>52</v>
      </c>
      <c r="F214">
        <v>2005</v>
      </c>
      <c r="G214" t="str">
        <f>VLOOKUP(F214,'18 Age Cats'!A:B,2,FALSE)</f>
        <v>U14</v>
      </c>
      <c r="I214" t="s">
        <v>616</v>
      </c>
      <c r="J214" s="36">
        <f>AM214</f>
        <v>990</v>
      </c>
      <c r="L214" t="str">
        <f>IF(J214=AI214,"*"," ")</f>
        <v>*</v>
      </c>
      <c r="M214" s="36">
        <f>BH214</f>
        <v>990</v>
      </c>
      <c r="O214" t="str">
        <f>IF(M214=BD214,"*"," ")</f>
        <v>*</v>
      </c>
      <c r="P214" s="36">
        <f>BS214</f>
        <v>990</v>
      </c>
      <c r="R214" t="str">
        <f>IF(P214=BO214,"*"," ")</f>
        <v>*</v>
      </c>
      <c r="Z214" s="21" t="str">
        <f>IFERROR(VLOOKUP(A214,'16.09.18.1 Mt Hutt SL'!A:B,2,FALSE)," ")</f>
        <v xml:space="preserve"> </v>
      </c>
      <c r="AA214" s="21" t="str">
        <f>IFERROR(VLOOKUP(A214,'16.09.18 .2 Mt Hutt SL'!A:B,2,FALSE)," ")</f>
        <v xml:space="preserve"> </v>
      </c>
      <c r="AB214" s="21" t="str">
        <f>IFERROR(VLOOKUP(A214,'180923.1 WH SL'!C:K,9,FALSE)," ")</f>
        <v xml:space="preserve"> </v>
      </c>
      <c r="AC214" s="21" t="str">
        <f>IFERROR(VLOOKUP(A214,'180927.1 CA SL '!A:L,12,FALSE)," ")</f>
        <v xml:space="preserve"> </v>
      </c>
      <c r="AD214" s="21" t="str">
        <f>IFERROR(VLOOKUP(A214,'180927.2 CA SL'!A:L,12,FALSE)," ")</f>
        <v xml:space="preserve"> </v>
      </c>
      <c r="AE214" s="21" t="str">
        <f>IFERROR(VLOOKUP(A214,'21.10.18.2   Snowplanet SL'!C:J,8,FALSE)," ")</f>
        <v xml:space="preserve"> </v>
      </c>
      <c r="AF214" t="str">
        <f>IFERROR(VLOOKUP(A214,'21.10.18.4 Snowplanet SL'!C:J,8,FALSE)," ")</f>
        <v xml:space="preserve"> </v>
      </c>
      <c r="AH214" s="25">
        <v>990</v>
      </c>
      <c r="AI214" s="25">
        <v>990</v>
      </c>
      <c r="AJ214" t="str">
        <f>IFERROR((SMALL(T214:AF214,1)+SMALL(T214:AF214,2))/2," ")</f>
        <v xml:space="preserve"> </v>
      </c>
      <c r="AK214" t="str">
        <f>IFERROR(SMALL(T214:AF214,1)+(SMALL(T214:AF214,1)*0.2)," ")</f>
        <v xml:space="preserve"> </v>
      </c>
      <c r="AM214" s="25">
        <f>MIN(AI214,AJ214,AK214)</f>
        <v>990</v>
      </c>
      <c r="AV214" s="21" t="str">
        <f>IFERROR(VLOOKUP(A214,'15.09.18.1 Mt Hutt GS '!A:B,2,FALSE)," ")</f>
        <v xml:space="preserve"> </v>
      </c>
      <c r="AW214" s="21" t="str">
        <f>IFERROR(VLOOKUP(A214,'180922.1 WH GS'!C:K,9,FALSE)," ")</f>
        <v xml:space="preserve"> </v>
      </c>
      <c r="AX214" s="21" t="str">
        <f>IFERROR(VLOOKUP(A214,'180922.2 WH GS 2'!C:K,9,FALSE)," ")</f>
        <v xml:space="preserve"> </v>
      </c>
      <c r="AY214" s="21" t="str">
        <f>IFERROR(VLOOKUP(A214,'180928.1 CA GS'!A:L,12,FALSE)," " )</f>
        <v xml:space="preserve"> </v>
      </c>
      <c r="AZ214" s="21" t="str">
        <f>IFERROR(VLOOKUP(A214,'180928.2 CA GS'!C:I,7,FALSE)," ")</f>
        <v xml:space="preserve"> </v>
      </c>
      <c r="BA214" s="21" t="str">
        <f>IFERROR(VLOOKUP(A214,'180928.3 CA GS'!C:I,7,FALSE)," ")</f>
        <v xml:space="preserve"> </v>
      </c>
      <c r="BC214" s="25">
        <v>990</v>
      </c>
      <c r="BD214" s="25">
        <v>990</v>
      </c>
      <c r="BE214" t="str">
        <f>IFERROR((SMALL(AP214:BA214,1)+SMALL(AP214:BA214,2))/2," ")</f>
        <v xml:space="preserve"> </v>
      </c>
      <c r="BF214" t="str">
        <f>IFERROR(SMALL(AP214:BA214,1)+(SMALL(AP214:BA214,1)*0.2)," ")</f>
        <v xml:space="preserve"> </v>
      </c>
      <c r="BH214" s="25">
        <f>MIN(BD214,BE214,BF214)</f>
        <v>990</v>
      </c>
      <c r="BK214" s="21" t="str">
        <f>IFERROR(VLOOKUP(A214,'14.09.18 Mt Hutt SG'!A:C,2,FALSE)," ")</f>
        <v xml:space="preserve"> </v>
      </c>
      <c r="BL214" s="21" t="str">
        <f>IFERROR(VLOOKUP(A214,'14.09.18.2 Mt Hutt SG'!A:B,2,FALSE)," ")</f>
        <v xml:space="preserve"> </v>
      </c>
      <c r="BN214" s="25">
        <v>990</v>
      </c>
      <c r="BO214" s="25">
        <v>990</v>
      </c>
      <c r="BP214" t="str">
        <f>IFERROR((SMALL(BK214:BL214,1)+SMALL(BK214:BL214,2))/2," ")</f>
        <v xml:space="preserve"> </v>
      </c>
      <c r="BQ214" t="str">
        <f>IFERROR(SMALL(BK214:BL214,1)+(SMALL(BK214:BL214,1)*0.2)," ")</f>
        <v xml:space="preserve"> </v>
      </c>
      <c r="BS214" s="25">
        <f>MIN(BO214,BP214,BQ214)</f>
        <v>990</v>
      </c>
    </row>
    <row r="215" spans="1:71" x14ac:dyDescent="0.25">
      <c r="A215">
        <v>201306239</v>
      </c>
      <c r="B215" t="s">
        <v>367</v>
      </c>
      <c r="C215" t="s">
        <v>680</v>
      </c>
      <c r="E215" t="s">
        <v>52</v>
      </c>
      <c r="F215">
        <v>2006</v>
      </c>
      <c r="G215" t="str">
        <f>VLOOKUP(F215,'18 Age Cats'!A:B,2,FALSE)</f>
        <v>U14</v>
      </c>
      <c r="H215" t="s">
        <v>515</v>
      </c>
      <c r="J215" s="36">
        <f>AM215</f>
        <v>990</v>
      </c>
      <c r="L215" t="str">
        <f>IF(J215=AI215,"*"," ")</f>
        <v>*</v>
      </c>
      <c r="M215" s="36">
        <f>BH215</f>
        <v>990</v>
      </c>
      <c r="O215" t="str">
        <f>IF(M215=BD215,"*"," ")</f>
        <v>*</v>
      </c>
      <c r="P215" s="36">
        <f>BS215</f>
        <v>990</v>
      </c>
      <c r="R215" t="str">
        <f>IF(P215=BO215,"*"," ")</f>
        <v>*</v>
      </c>
      <c r="T215" s="21" t="str">
        <f>IFERROR(VLOOKUP(A215,'15.07.18.1 Mt Hutt SL'!C:I,7,FALSE)," ")</f>
        <v xml:space="preserve"> </v>
      </c>
      <c r="U215" s="21" t="str">
        <f>IFERROR(VLOOKUP(A215,'15.07.18.2 Mt Hutt SL'!C:I,7,FALSE)," ")</f>
        <v xml:space="preserve"> </v>
      </c>
      <c r="V215" s="21" t="str">
        <f>IFERROR(VLOOKUP(A215,'12.08.18.1 Whaka SL'!A:G,7,FALSE)," ")</f>
        <v xml:space="preserve"> </v>
      </c>
      <c r="W215" s="21" t="str">
        <f>IFERROR(VLOOKUP(A215,'12.08.18.2 Whaka SL'!A:G,7,FALSE)," ")</f>
        <v xml:space="preserve"> </v>
      </c>
      <c r="X215" s="24" t="str">
        <f>IFERROR(VLOOKUP(A215,'20.08.18.1 Coronet SL'!C:K,9,FALSE)," ")</f>
        <v xml:space="preserve"> </v>
      </c>
      <c r="Y215" s="21" t="str">
        <f>IFERROR(VLOOKUP(A215,'20.08.18.2 Coronet SL'!C:K,9,FALSE)," ")</f>
        <v xml:space="preserve"> </v>
      </c>
      <c r="Z215" s="21" t="str">
        <f>IFERROR(VLOOKUP(A215,'16.09.18.1 Mt Hutt SL'!A:B,2,FALSE)," ")</f>
        <v xml:space="preserve"> </v>
      </c>
      <c r="AA215" s="21" t="str">
        <f>IFERROR(VLOOKUP(A215,'16.09.18 .2 Mt Hutt SL'!A:B,2,FALSE)," ")</f>
        <v xml:space="preserve"> </v>
      </c>
      <c r="AB215" s="21" t="str">
        <f>IFERROR(VLOOKUP(A215,'180923.1 WH SL'!C:K,9,FALSE)," ")</f>
        <v xml:space="preserve"> </v>
      </c>
      <c r="AC215" s="21" t="str">
        <f>IFERROR(VLOOKUP(A215,'180927.1 CA SL '!A:L,12,FALSE)," ")</f>
        <v xml:space="preserve"> </v>
      </c>
      <c r="AD215" s="21" t="str">
        <f>IFERROR(VLOOKUP(A215,'180927.2 CA SL'!A:L,12,FALSE)," ")</f>
        <v xml:space="preserve"> </v>
      </c>
      <c r="AE215" s="21" t="str">
        <f>IFERROR(VLOOKUP(A215,'21.10.18.2   Snowplanet SL'!C:J,8,FALSE)," ")</f>
        <v xml:space="preserve"> </v>
      </c>
      <c r="AF215" t="str">
        <f>IFERROR(VLOOKUP(A215,'21.10.18.4 Snowplanet SL'!C:J,8,FALSE)," ")</f>
        <v xml:space="preserve"> </v>
      </c>
      <c r="AH215" s="25">
        <v>990</v>
      </c>
      <c r="AI215" s="25">
        <v>990</v>
      </c>
      <c r="AJ215" t="str">
        <f>IFERROR((SMALL(T215:AF215,1)+SMALL(T215:AF215,2))/2," ")</f>
        <v xml:space="preserve"> </v>
      </c>
      <c r="AK215" t="str">
        <f>IFERROR(SMALL(T215:AF215,1)+(SMALL(T215:AF215,1)*0.2)," ")</f>
        <v xml:space="preserve"> </v>
      </c>
      <c r="AM215" s="25">
        <f>MIN(AI215,AJ215,AK215)</f>
        <v>990</v>
      </c>
      <c r="AP215" s="21" t="str">
        <f>IFERROR(VLOOKUP(A215,'11.08.18.1 Whaka GS'!A:I,9,FALSE)," ")</f>
        <v xml:space="preserve"> </v>
      </c>
      <c r="AQ215" s="21" t="str">
        <f>IFERROR(VLOOKUP(A215,'11.08.18.2 Whaka GS'!A:G,7,FALSE)," ")</f>
        <v xml:space="preserve"> </v>
      </c>
      <c r="AR215" s="21" t="str">
        <f>IFERROR(VLOOKUP(A215,'18.08.18 .1 Coronet GS'!C:K,9,FALSE)," ")</f>
        <v xml:space="preserve"> </v>
      </c>
      <c r="AS215" s="21" t="str">
        <f>IFERROR(VLOOKUP(A215,'18.08.18 .2 Coronet GS'!C:K,9,FALSE)," ")</f>
        <v xml:space="preserve"> </v>
      </c>
      <c r="AT215" s="21" t="str">
        <f>IFERROR(VLOOKUP(A215,'19.08.18 .1 Coronet GS'!C:K,9,FALSE)," ")</f>
        <v xml:space="preserve"> </v>
      </c>
      <c r="AU215" s="21" t="str">
        <f>IFERROR(VLOOKUP(A215,'19.08.18 .2 Coronet GS'!C:K,9,FALSE)," ")</f>
        <v xml:space="preserve"> </v>
      </c>
      <c r="AV215" s="21" t="str">
        <f>IFERROR(VLOOKUP(A215,'15.09.18.1 Mt Hutt GS '!A:B,2,FALSE)," ")</f>
        <v xml:space="preserve"> </v>
      </c>
      <c r="AW215" s="21" t="str">
        <f>IFERROR(VLOOKUP(A215,'180922.1 WH GS'!C:K,9,FALSE)," ")</f>
        <v xml:space="preserve"> </v>
      </c>
      <c r="AX215" s="21" t="str">
        <f>IFERROR(VLOOKUP(A215,'180922.2 WH GS 2'!C:K,9,FALSE)," ")</f>
        <v xml:space="preserve"> </v>
      </c>
      <c r="AY215" s="21" t="str">
        <f>IFERROR(VLOOKUP(A215,'180928.1 CA GS'!A:L,12,FALSE)," " )</f>
        <v xml:space="preserve"> </v>
      </c>
      <c r="AZ215" s="21" t="str">
        <f>IFERROR(VLOOKUP(A215,'180928.2 CA GS'!C:I,7,FALSE)," ")</f>
        <v xml:space="preserve"> </v>
      </c>
      <c r="BA215" s="21" t="str">
        <f>IFERROR(VLOOKUP(A215,'180928.3 CA GS'!C:I,7,FALSE)," ")</f>
        <v xml:space="preserve"> </v>
      </c>
      <c r="BC215" s="25">
        <v>990</v>
      </c>
      <c r="BD215" s="25">
        <v>990</v>
      </c>
      <c r="BE215" t="str">
        <f>IFERROR((SMALL(AP215:BA215,1)+SMALL(AP215:BA215,2))/2," ")</f>
        <v xml:space="preserve"> </v>
      </c>
      <c r="BF215" t="str">
        <f>IFERROR(SMALL(AP215:BA215,1)+(SMALL(AP215:BA215,1)*0.2)," ")</f>
        <v xml:space="preserve"> </v>
      </c>
      <c r="BH215" s="25">
        <f>MIN(BD215,BE215,BF215)</f>
        <v>990</v>
      </c>
      <c r="BK215" s="21" t="str">
        <f>IFERROR(VLOOKUP(A215,'14.09.18 Mt Hutt SG'!A:C,2,FALSE)," ")</f>
        <v xml:space="preserve"> </v>
      </c>
      <c r="BL215" s="21" t="str">
        <f>IFERROR(VLOOKUP(A215,'14.09.18.2 Mt Hutt SG'!A:B,2,FALSE)," ")</f>
        <v xml:space="preserve"> </v>
      </c>
      <c r="BN215" s="25">
        <v>990</v>
      </c>
      <c r="BO215" s="25">
        <v>990</v>
      </c>
      <c r="BP215" t="str">
        <f>IFERROR((SMALL(BK215:BL215,1)+SMALL(BK215:BL215,2))/2," ")</f>
        <v xml:space="preserve"> </v>
      </c>
      <c r="BQ215" t="str">
        <f>IFERROR(SMALL(BK215:BL215,1)+(SMALL(BK215:BL215,1)*0.2)," ")</f>
        <v xml:space="preserve"> </v>
      </c>
      <c r="BS215" s="25">
        <f>MIN(BO215,BP215,BQ215)</f>
        <v>990</v>
      </c>
    </row>
    <row r="216" spans="1:71" x14ac:dyDescent="0.25">
      <c r="A216">
        <v>2018050257</v>
      </c>
      <c r="B216" t="s">
        <v>248</v>
      </c>
      <c r="C216" t="s">
        <v>575</v>
      </c>
      <c r="D216" t="s">
        <v>58</v>
      </c>
      <c r="E216" t="s">
        <v>52</v>
      </c>
      <c r="F216">
        <v>2001</v>
      </c>
      <c r="G216" t="str">
        <f>VLOOKUP(F216,'18 Age Cats'!A:B,2,FALSE)</f>
        <v>U19</v>
      </c>
      <c r="H216" t="s">
        <v>539</v>
      </c>
      <c r="I216" t="s">
        <v>614</v>
      </c>
      <c r="J216" s="36">
        <f>AM216</f>
        <v>258.86</v>
      </c>
      <c r="K216">
        <v>56</v>
      </c>
      <c r="L216" t="str">
        <f>IF(J216=AI216,"*"," ")</f>
        <v xml:space="preserve"> </v>
      </c>
      <c r="M216" s="36">
        <f>BH216</f>
        <v>138.30500000000001</v>
      </c>
      <c r="N216">
        <v>31</v>
      </c>
      <c r="O216" t="str">
        <f>IF(M216=BD216,"*"," ")</f>
        <v xml:space="preserve"> </v>
      </c>
      <c r="P216" s="36">
        <f>BS216</f>
        <v>990</v>
      </c>
      <c r="R216" t="str">
        <f>IF(P216=BO216,"*"," ")</f>
        <v>*</v>
      </c>
      <c r="T216" s="21" t="str">
        <f>IFERROR(VLOOKUP(A216,'15.07.18.1 Mt Hutt SL'!C:I,7,FALSE)," ")</f>
        <v xml:space="preserve"> </v>
      </c>
      <c r="U216" s="21" t="str">
        <f>IFERROR(VLOOKUP(A216,'15.07.18.2 Mt Hutt SL'!C:I,7,FALSE)," ")</f>
        <v xml:space="preserve"> </v>
      </c>
      <c r="V216" s="21" t="str">
        <f>IFERROR(VLOOKUP(A216,'12.08.18.1 Whaka SL'!A:G,7,FALSE)," ")</f>
        <v xml:space="preserve"> </v>
      </c>
      <c r="W216" s="21" t="str">
        <f>IFERROR(VLOOKUP(A216,'12.08.18.2 Whaka SL'!A:G,7,FALSE)," ")</f>
        <v xml:space="preserve"> </v>
      </c>
      <c r="X216" s="24"/>
      <c r="Y216" s="21">
        <f>IFERROR(VLOOKUP(A216,'20.08.18.2 Coronet SL'!C:K,9,FALSE)," ")</f>
        <v>387.21</v>
      </c>
      <c r="Z216" s="21">
        <f>IFERROR(VLOOKUP(A216,'16.09.18.1 Mt Hutt SL'!A:B,2,FALSE)," ")</f>
        <v>293.5</v>
      </c>
      <c r="AA216" s="21" t="str">
        <f>IFERROR(VLOOKUP(A216,'16.09.18 .2 Mt Hutt SL'!A:B,2,FALSE)," ")</f>
        <v xml:space="preserve"> </v>
      </c>
      <c r="AB216" s="21" t="str">
        <f>IFERROR(VLOOKUP(A216,'180923.1 WH SL'!C:K,9,FALSE)," ")</f>
        <v xml:space="preserve"> </v>
      </c>
      <c r="AC216" s="21">
        <f>IFERROR(VLOOKUP(A216,'180927.1 CA SL '!A:L,12,FALSE)," ")</f>
        <v>224.22</v>
      </c>
      <c r="AD216" s="21" t="str">
        <f>IFERROR(VLOOKUP(A216,'180927.2 CA SL'!A:L,12,FALSE)," ")</f>
        <v xml:space="preserve"> </v>
      </c>
      <c r="AE216" s="21" t="str">
        <f>IFERROR(VLOOKUP(A216,'21.10.18.2   Snowplanet SL'!C:J,8,FALSE)," ")</f>
        <v xml:space="preserve"> </v>
      </c>
      <c r="AF216" t="str">
        <f>IFERROR(VLOOKUP(A216,'21.10.18.4 Snowplanet SL'!C:J,8,FALSE)," ")</f>
        <v xml:space="preserve"> </v>
      </c>
      <c r="AH216" s="25">
        <v>990</v>
      </c>
      <c r="AI216" s="25">
        <v>990</v>
      </c>
      <c r="AJ216">
        <f>IFERROR((SMALL(T216:AF216,1)+SMALL(T216:AF216,2))/2," ")</f>
        <v>258.86</v>
      </c>
      <c r="AK216">
        <f>IFERROR(SMALL(T216:AF216,1)+(SMALL(T216:AF216,1)*0.2)," ")</f>
        <v>269.06400000000002</v>
      </c>
      <c r="AM216" s="25">
        <f>MIN(AI216,AJ216,AK216)</f>
        <v>258.86</v>
      </c>
      <c r="AP216" s="21" t="str">
        <f>IFERROR(VLOOKUP(A216,'11.08.18.1 Whaka GS'!A:I,9,FALSE)," ")</f>
        <v xml:space="preserve"> </v>
      </c>
      <c r="AQ216" s="21" t="str">
        <f>IFERROR(VLOOKUP(A216,'11.08.18.2 Whaka GS'!A:G,7,FALSE)," ")</f>
        <v xml:space="preserve"> </v>
      </c>
      <c r="AS216" s="21">
        <f>IFERROR(VLOOKUP(A216,'18.08.18 .2 Coronet GS'!C:K,9,FALSE)," ")</f>
        <v>197.13</v>
      </c>
      <c r="AU216" s="21">
        <f>IFERROR(VLOOKUP(A216,'19.08.18 .2 Coronet GS'!C:K,9,FALSE)," ")</f>
        <v>176.6</v>
      </c>
      <c r="AV216" s="21" t="str">
        <f>IFERROR(VLOOKUP(A216,'15.09.18.1 Mt Hutt GS '!A:B,2,FALSE)," ")</f>
        <v xml:space="preserve"> </v>
      </c>
      <c r="AW216" s="21" t="str">
        <f>IFERROR(VLOOKUP(A216,'180922.1 WH GS'!C:K,9,FALSE)," ")</f>
        <v xml:space="preserve"> </v>
      </c>
      <c r="AX216" s="21" t="str">
        <f>IFERROR(VLOOKUP(A216,'180922.2 WH GS 2'!C:K,9,FALSE)," ")</f>
        <v xml:space="preserve"> </v>
      </c>
      <c r="AY216" s="21">
        <f>IFERROR(VLOOKUP(A216,'180928.1 CA GS'!A:L,12,FALSE)," " )</f>
        <v>139.49</v>
      </c>
      <c r="AZ216" s="21">
        <f>IFERROR(VLOOKUP(A216,'180928.2 CA GS'!C:I,7,FALSE)," ")</f>
        <v>173.12</v>
      </c>
      <c r="BA216" s="21">
        <f>IFERROR(VLOOKUP(A216,'180928.3 CA GS'!C:I,7,FALSE)," ")</f>
        <v>137.12</v>
      </c>
      <c r="BC216" s="25">
        <v>990</v>
      </c>
      <c r="BD216" s="25">
        <v>990</v>
      </c>
      <c r="BE216">
        <f>IFERROR((SMALL(AP216:BA216,1)+SMALL(AP216:BA216,2))/2," ")</f>
        <v>138.30500000000001</v>
      </c>
      <c r="BF216">
        <f>IFERROR(SMALL(AP216:BA216,1)+(SMALL(AP216:BA216,1)*0.2)," ")</f>
        <v>164.54400000000001</v>
      </c>
      <c r="BH216" s="25">
        <f>MIN(BD216,BE216,BF216)</f>
        <v>138.30500000000001</v>
      </c>
      <c r="BK216" s="21" t="str">
        <f>IFERROR(VLOOKUP(A216,'14.09.18 Mt Hutt SG'!A:C,2,FALSE)," ")</f>
        <v xml:space="preserve"> </v>
      </c>
      <c r="BL216" s="21" t="str">
        <f>IFERROR(VLOOKUP(A216,'14.09.18.2 Mt Hutt SG'!A:B,2,FALSE)," ")</f>
        <v xml:space="preserve"> </v>
      </c>
      <c r="BN216" s="25">
        <v>990</v>
      </c>
      <c r="BO216" s="25">
        <v>990</v>
      </c>
      <c r="BP216" t="str">
        <f>IFERROR((SMALL(BK216:BL216,1)+SMALL(BK216:BL216,2))/2," ")</f>
        <v xml:space="preserve"> </v>
      </c>
      <c r="BQ216" t="str">
        <f>IFERROR(SMALL(BK216:BL216,1)+(SMALL(BK216:BL216,1)*0.2)," ")</f>
        <v xml:space="preserve"> </v>
      </c>
      <c r="BS216" s="25">
        <f>MIN(BO216,BP216,BQ216)</f>
        <v>990</v>
      </c>
    </row>
    <row r="217" spans="1:71" x14ac:dyDescent="0.25">
      <c r="A217">
        <v>2014071929</v>
      </c>
      <c r="B217" t="s">
        <v>62</v>
      </c>
      <c r="C217" t="s">
        <v>63</v>
      </c>
      <c r="D217" t="s">
        <v>58</v>
      </c>
      <c r="E217" t="s">
        <v>52</v>
      </c>
      <c r="F217">
        <v>2005</v>
      </c>
      <c r="G217" t="str">
        <f>VLOOKUP(F217,'18 Age Cats'!A:B,2,FALSE)</f>
        <v>U14</v>
      </c>
      <c r="H217" t="s">
        <v>515</v>
      </c>
      <c r="I217" t="s">
        <v>610</v>
      </c>
      <c r="J217" s="36">
        <f>AM217</f>
        <v>83.94</v>
      </c>
      <c r="K217">
        <v>5</v>
      </c>
      <c r="L217" t="str">
        <f>IF(J217=AI217,"*"," ")</f>
        <v xml:space="preserve"> </v>
      </c>
      <c r="M217" s="36">
        <f>BH217</f>
        <v>90.710000000000008</v>
      </c>
      <c r="N217">
        <v>14</v>
      </c>
      <c r="O217" t="str">
        <f>IF(M217=BD217,"*"," ")</f>
        <v xml:space="preserve"> </v>
      </c>
      <c r="P217" s="36">
        <f>BS217</f>
        <v>124.32499999999999</v>
      </c>
      <c r="Q217">
        <v>7</v>
      </c>
      <c r="R217" t="str">
        <f>IF(P217=BO217,"*"," ")</f>
        <v xml:space="preserve"> </v>
      </c>
      <c r="T217" s="21">
        <f>IFERROR(VLOOKUP(A217,'15.07.18.1 Mt Hutt SL'!C:I,7,FALSE)," ")</f>
        <v>141.51</v>
      </c>
      <c r="U217" s="21" t="str">
        <f>IFERROR(VLOOKUP(A217,'15.07.18.2 Mt Hutt SL'!C:I,7,FALSE)," ")</f>
        <v xml:space="preserve"> </v>
      </c>
      <c r="V217" s="21" t="str">
        <f>IFERROR(VLOOKUP(A217,'12.08.18.1 Whaka SL'!A:G,7,FALSE)," ")</f>
        <v xml:space="preserve"> </v>
      </c>
      <c r="W217" s="21" t="str">
        <f>IFERROR(VLOOKUP(A217,'12.08.18.2 Whaka SL'!A:G,7,FALSE)," ")</f>
        <v xml:space="preserve"> </v>
      </c>
      <c r="X217" s="24"/>
      <c r="Y217" s="21">
        <f>IFERROR(VLOOKUP(A217,'20.08.18.2 Coronet SL'!C:K,9,FALSE)," ")</f>
        <v>327.43</v>
      </c>
      <c r="Z217" s="21">
        <f>IFERROR(VLOOKUP(A217,'16.09.18.1 Mt Hutt SL'!A:B,2,FALSE)," ")</f>
        <v>172.98</v>
      </c>
      <c r="AA217" s="21">
        <f>IFERROR(VLOOKUP(A217,'16.09.18 .2 Mt Hutt SL'!A:B,2,FALSE)," ")</f>
        <v>168.52</v>
      </c>
      <c r="AB217" s="21">
        <f>IFERROR(VLOOKUP(A217,'180923.1 WH SL'!C:K,9,FALSE)," ")</f>
        <v>124.7</v>
      </c>
      <c r="AC217" s="21">
        <f>IFERROR(VLOOKUP(A217,'180927.1 CA SL '!A:L,12,FALSE)," ")</f>
        <v>80.75</v>
      </c>
      <c r="AD217" s="21" t="str">
        <f>IFERROR(VLOOKUP(A217,'180927.2 CA SL'!A:L,12,FALSE)," ")</f>
        <v xml:space="preserve"> </v>
      </c>
      <c r="AE217" s="21">
        <f>IFERROR(VLOOKUP(A217,'21.10.18.2   Snowplanet SL'!C:J,8,FALSE)," ")</f>
        <v>141.83000000000001</v>
      </c>
      <c r="AF217">
        <f>IFERROR(VLOOKUP(A217,'21.10.18.4 Snowplanet SL'!C:J,8,FALSE)," ")</f>
        <v>87.13</v>
      </c>
      <c r="AH217" s="25">
        <f>IFERROR(VLOOKUP(A217,'18.0 Base List'!A:G,5,FALSE),"990.00")</f>
        <v>209.86499999999995</v>
      </c>
      <c r="AI217" s="25">
        <f>AH217+(AH217*0.5)</f>
        <v>314.7974999999999</v>
      </c>
      <c r="AJ217">
        <f>IFERROR((SMALL(T217:AF217,1)+SMALL(T217:AF217,2))/2," ")</f>
        <v>83.94</v>
      </c>
      <c r="AK217">
        <f>IFERROR(SMALL(T217:AF217,1)+(SMALL(T217:AF217,1)*0.2)," ")</f>
        <v>96.9</v>
      </c>
      <c r="AM217" s="25">
        <f>MIN(AI217,AJ217,AK217)</f>
        <v>83.94</v>
      </c>
      <c r="AP217" s="21" t="str">
        <f>IFERROR(VLOOKUP(A217,'11.08.18.1 Whaka GS'!A:I,9,FALSE)," ")</f>
        <v xml:space="preserve"> </v>
      </c>
      <c r="AQ217" s="21" t="str">
        <f>IFERROR(VLOOKUP(A217,'11.08.18.2 Whaka GS'!A:G,7,FALSE)," ")</f>
        <v xml:space="preserve"> </v>
      </c>
      <c r="AS217" s="21">
        <f>IFERROR(VLOOKUP(A217,'18.08.18 .2 Coronet GS'!C:K,9,FALSE)," ")</f>
        <v>137.69</v>
      </c>
      <c r="AT217" s="21">
        <f>IFERROR(VLOOKUP(A217,'19.08.18 .1 Coronet GS'!C:K,9,FALSE)," ")</f>
        <v>172.82</v>
      </c>
      <c r="AU217" s="21">
        <f>IFERROR(VLOOKUP(A217,'19.08.18 .2 Coronet GS'!C:K,9,FALSE)," ")</f>
        <v>175.61</v>
      </c>
      <c r="AV217" s="21">
        <f>IFERROR(VLOOKUP(A217,'15.09.18.1 Mt Hutt GS '!A:B,2,FALSE)," ")</f>
        <v>135.94</v>
      </c>
      <c r="AW217" s="21">
        <f>IFERROR(VLOOKUP(A217,'180922.1 WH GS'!C:K,9,FALSE)," ")</f>
        <v>84.18</v>
      </c>
      <c r="AX217" s="21" t="str">
        <f>IFERROR(VLOOKUP(A217,'180922.2 WH GS 2'!C:K,9,FALSE)," ")</f>
        <v xml:space="preserve"> </v>
      </c>
      <c r="AY217" s="21">
        <f>IFERROR(VLOOKUP(A217,'180928.1 CA GS'!A:L,12,FALSE)," " )</f>
        <v>111.49</v>
      </c>
      <c r="AZ217" s="21">
        <f>IFERROR(VLOOKUP(A217,'180928.2 CA GS'!C:I,7,FALSE)," ")</f>
        <v>97.24</v>
      </c>
      <c r="BA217" s="21">
        <f>IFERROR(VLOOKUP(A217,'180928.3 CA GS'!C:I,7,FALSE)," ")</f>
        <v>106.46</v>
      </c>
      <c r="BC217" s="25">
        <f>IFERROR(VLOOKUP(A217,'18.0 Base List'!A:F,6,FALSE),"990.00")</f>
        <v>211.36500000000001</v>
      </c>
      <c r="BD217" s="25">
        <f>BC217+(BC217*0.5)</f>
        <v>317.04750000000001</v>
      </c>
      <c r="BE217">
        <f>IFERROR((SMALL(AP217:BA217,1)+SMALL(AP217:BA217,2))/2," ")</f>
        <v>90.710000000000008</v>
      </c>
      <c r="BF217">
        <f>IFERROR(SMALL(AP217:BA217,1)+(SMALL(AP217:BA217,1)*0.2)," ")</f>
        <v>101.01600000000001</v>
      </c>
      <c r="BH217" s="25">
        <f>MIN(BD217,BE217,BF217)</f>
        <v>90.710000000000008</v>
      </c>
      <c r="BK217" s="21">
        <f>IFERROR(VLOOKUP(A217,'14.09.18 Mt Hutt SG'!A:C,2,FALSE)," ")</f>
        <v>121.24</v>
      </c>
      <c r="BL217" s="21">
        <f>IFERROR(VLOOKUP(A217,'14.09.18.2 Mt Hutt SG'!A:B,2,FALSE)," ")</f>
        <v>127.41</v>
      </c>
      <c r="BN217" s="25">
        <v>990</v>
      </c>
      <c r="BO217" s="25">
        <v>990</v>
      </c>
      <c r="BP217">
        <f>IFERROR((SMALL(BK217:BL217,1)+SMALL(BK217:BL217,2))/2," ")</f>
        <v>124.32499999999999</v>
      </c>
      <c r="BQ217">
        <f>IFERROR(SMALL(BK217:BL217,1)+(SMALL(BK217:BL217,1)*0.2)," ")</f>
        <v>145.488</v>
      </c>
      <c r="BS217" s="25">
        <f>MIN(BO217,BP217,BQ217)</f>
        <v>124.32499999999999</v>
      </c>
    </row>
    <row r="218" spans="1:71" x14ac:dyDescent="0.25">
      <c r="A218">
        <v>2016062270</v>
      </c>
      <c r="B218" t="s">
        <v>447</v>
      </c>
      <c r="C218" t="s">
        <v>63</v>
      </c>
      <c r="D218" t="s">
        <v>58</v>
      </c>
      <c r="E218" t="s">
        <v>52</v>
      </c>
      <c r="F218">
        <v>2002</v>
      </c>
      <c r="G218" t="str">
        <f>VLOOKUP(F218,'18 Age Cats'!A:B,2,FALSE)</f>
        <v>U19</v>
      </c>
      <c r="H218" t="s">
        <v>539</v>
      </c>
      <c r="I218" t="s">
        <v>614</v>
      </c>
      <c r="J218" s="36">
        <f>AM218</f>
        <v>186.69</v>
      </c>
      <c r="K218">
        <v>36</v>
      </c>
      <c r="L218" t="str">
        <f>IF(J218=AI218,"*"," ")</f>
        <v xml:space="preserve"> </v>
      </c>
      <c r="M218" s="36">
        <f>BH218</f>
        <v>163.57499999999999</v>
      </c>
      <c r="N218">
        <v>41</v>
      </c>
      <c r="O218" t="str">
        <f>IF(M218=BD218,"*"," ")</f>
        <v xml:space="preserve"> </v>
      </c>
      <c r="P218" s="36">
        <f>BS218</f>
        <v>291.05249999999995</v>
      </c>
      <c r="Q218">
        <v>28</v>
      </c>
      <c r="R218" t="str">
        <f>IF(P218=BO218,"*"," ")</f>
        <v>*</v>
      </c>
      <c r="T218" s="21">
        <f>IFERROR(VLOOKUP(A218,'15.07.18.1 Mt Hutt SL'!C:I,7,FALSE)," ")</f>
        <v>313.43</v>
      </c>
      <c r="U218" s="21">
        <f>IFERROR(VLOOKUP(A218,'15.07.18.2 Mt Hutt SL'!C:I,7,FALSE)," ")</f>
        <v>293</v>
      </c>
      <c r="V218" s="21" t="str">
        <f>IFERROR(VLOOKUP(A218,'12.08.18.1 Whaka SL'!A:G,7,FALSE)," ")</f>
        <v xml:space="preserve"> </v>
      </c>
      <c r="W218" s="21" t="str">
        <f>IFERROR(VLOOKUP(A218,'12.08.18.2 Whaka SL'!A:G,7,FALSE)," ")</f>
        <v xml:space="preserve"> </v>
      </c>
      <c r="X218" s="24" t="str">
        <f>IFERROR(VLOOKUP(A218,'20.08.18.1 Coronet SL'!C:K,9,FALSE)," ")</f>
        <v xml:space="preserve"> </v>
      </c>
      <c r="Y218" s="21" t="str">
        <f>IFERROR(VLOOKUP(A218,'20.08.18.2 Coronet SL'!C:K,9,FALSE)," ")</f>
        <v xml:space="preserve"> </v>
      </c>
      <c r="Z218" s="21" t="str">
        <f>IFERROR(VLOOKUP(A218,'16.09.18.1 Mt Hutt SL'!A:B,2,FALSE)," ")</f>
        <v xml:space="preserve"> </v>
      </c>
      <c r="AA218" s="21" t="str">
        <f>IFERROR(VLOOKUP(A218,'16.09.18 .2 Mt Hutt SL'!A:B,2,FALSE)," ")</f>
        <v xml:space="preserve"> </v>
      </c>
      <c r="AB218" s="21" t="str">
        <f>IFERROR(VLOOKUP(A218,'180923.1 WH SL'!C:K,9,FALSE)," ")</f>
        <v xml:space="preserve"> </v>
      </c>
      <c r="AC218" s="21" t="str">
        <f>IFERROR(VLOOKUP(A218,'180927.1 CA SL '!A:L,12,FALSE)," ")</f>
        <v xml:space="preserve"> </v>
      </c>
      <c r="AD218" s="21" t="str">
        <f>IFERROR(VLOOKUP(A218,'180927.2 CA SL'!A:L,12,FALSE)," ")</f>
        <v xml:space="preserve"> </v>
      </c>
      <c r="AE218" s="21">
        <f>IFERROR(VLOOKUP(A218,'21.10.18.2   Snowplanet SL'!C:J,8,FALSE)," ")</f>
        <v>190.84</v>
      </c>
      <c r="AF218">
        <f>IFERROR(VLOOKUP(A218,'21.10.18.4 Snowplanet SL'!C:J,8,FALSE)," ")</f>
        <v>182.54</v>
      </c>
      <c r="AH218" s="25">
        <f>IFERROR(VLOOKUP(A218,'18.0 Base List'!A:G,5,FALSE),"990.00")</f>
        <v>268.62</v>
      </c>
      <c r="AI218" s="25">
        <f>AH218+(AH218*0.5)</f>
        <v>402.93</v>
      </c>
      <c r="AJ218">
        <f>IFERROR((SMALL(T218:AF218,1)+SMALL(T218:AF218,2))/2," ")</f>
        <v>186.69</v>
      </c>
      <c r="AK218">
        <f>IFERROR(SMALL(T218:AF218,1)+(SMALL(T218:AF218,1)*0.2)," ")</f>
        <v>219.048</v>
      </c>
      <c r="AM218" s="25">
        <f>MIN(AI218,AJ218,AK218)</f>
        <v>186.69</v>
      </c>
      <c r="AP218" s="21" t="str">
        <f>IFERROR(VLOOKUP(A218,'11.08.18.1 Whaka GS'!A:I,9,FALSE)," ")</f>
        <v xml:space="preserve"> </v>
      </c>
      <c r="AQ218" s="21" t="str">
        <f>IFERROR(VLOOKUP(A218,'11.08.18.2 Whaka GS'!A:G,7,FALSE)," ")</f>
        <v xml:space="preserve"> </v>
      </c>
      <c r="AR218" s="21" t="str">
        <f>IFERROR(VLOOKUP(A218,'18.08.18 .1 Coronet GS'!C:K,9,FALSE)," ")</f>
        <v xml:space="preserve"> </v>
      </c>
      <c r="AS218" s="21" t="str">
        <f>IFERROR(VLOOKUP(A218,'18.08.18 .2 Coronet GS'!C:K,9,FALSE)," ")</f>
        <v xml:space="preserve"> </v>
      </c>
      <c r="AT218" s="21" t="str">
        <f>IFERROR(VLOOKUP(A218,'19.08.18 .1 Coronet GS'!C:K,9,FALSE)," ")</f>
        <v xml:space="preserve"> </v>
      </c>
      <c r="AU218" s="21" t="str">
        <f>IFERROR(VLOOKUP(A218,'19.08.18 .2 Coronet GS'!C:K,9,FALSE)," ")</f>
        <v xml:space="preserve"> </v>
      </c>
      <c r="AV218" s="21" t="str">
        <f>IFERROR(VLOOKUP(A218,'15.09.18.1 Mt Hutt GS '!A:B,2,FALSE)," ")</f>
        <v xml:space="preserve"> </v>
      </c>
      <c r="AW218" s="21" t="str">
        <f>IFERROR(VLOOKUP(A218,'180922.1 WH GS'!C:K,9,FALSE)," ")</f>
        <v xml:space="preserve"> </v>
      </c>
      <c r="AX218" s="21" t="str">
        <f>IFERROR(VLOOKUP(A218,'180922.2 WH GS 2'!C:K,9,FALSE)," ")</f>
        <v xml:space="preserve"> </v>
      </c>
      <c r="AY218" s="21">
        <f>IFERROR(VLOOKUP(A218,'180928.1 CA GS'!A:L,12,FALSE)," " )</f>
        <v>154.61000000000001</v>
      </c>
      <c r="AZ218" s="21">
        <f>IFERROR(VLOOKUP(A218,'180928.2 CA GS'!C:I,7,FALSE)," ")</f>
        <v>172.54</v>
      </c>
      <c r="BA218" s="21">
        <f>IFERROR(VLOOKUP(A218,'180928.3 CA GS'!C:I,7,FALSE)," ")</f>
        <v>185.12</v>
      </c>
      <c r="BC218" s="25">
        <f>IFERROR(VLOOKUP(A218,'18.0 Base List'!A:F,6,FALSE),"990.00")</f>
        <v>206.07000000000005</v>
      </c>
      <c r="BD218" s="25">
        <f>BC218+(BC218*0.5)</f>
        <v>309.10500000000008</v>
      </c>
      <c r="BE218">
        <f>IFERROR((SMALL(AP218:BA218,1)+SMALL(AP218:BA218,2))/2," ")</f>
        <v>163.57499999999999</v>
      </c>
      <c r="BF218">
        <f>IFERROR(SMALL(AP218:BA218,1)+(SMALL(AP218:BA218,1)*0.2)," ")</f>
        <v>185.53200000000001</v>
      </c>
      <c r="BH218" s="25">
        <f>MIN(BD218,BE218,BF218)</f>
        <v>163.57499999999999</v>
      </c>
      <c r="BK218" s="21" t="str">
        <f>IFERROR(VLOOKUP(A218,'14.09.18 Mt Hutt SG'!A:C,2,FALSE)," ")</f>
        <v xml:space="preserve"> </v>
      </c>
      <c r="BL218" s="21" t="str">
        <f>IFERROR(VLOOKUP(A218,'14.09.18.2 Mt Hutt SG'!A:B,2,FALSE)," ")</f>
        <v xml:space="preserve"> </v>
      </c>
      <c r="BN218" s="25">
        <f>IFERROR(VLOOKUP(A218,'18.0 Base List'!A:G,7,FALSE),990)</f>
        <v>194.03499999999997</v>
      </c>
      <c r="BO218" s="25">
        <f>BN218+(BN218*0.5)</f>
        <v>291.05249999999995</v>
      </c>
      <c r="BP218" t="str">
        <f>IFERROR((SMALL(BK218:BL218,1)+SMALL(BK218:BL218,2))/2," ")</f>
        <v xml:space="preserve"> </v>
      </c>
      <c r="BQ218" t="str">
        <f>IFERROR(SMALL(BK218:BL218,1)+(SMALL(BK218:BL218,1)*0.2)," ")</f>
        <v xml:space="preserve"> </v>
      </c>
      <c r="BS218" s="25">
        <f>MIN(BO218,BP218,BQ218)</f>
        <v>291.05249999999995</v>
      </c>
    </row>
    <row r="219" spans="1:71" x14ac:dyDescent="0.25">
      <c r="A219">
        <v>2017071925</v>
      </c>
      <c r="B219" t="s">
        <v>279</v>
      </c>
      <c r="C219" t="s">
        <v>63</v>
      </c>
      <c r="D219" t="s">
        <v>58</v>
      </c>
      <c r="E219" t="s">
        <v>52</v>
      </c>
      <c r="F219">
        <v>2004</v>
      </c>
      <c r="G219" t="str">
        <f>VLOOKUP(F219,'18 Age Cats'!A:B,2,FALSE)</f>
        <v>U16</v>
      </c>
      <c r="H219" t="s">
        <v>513</v>
      </c>
      <c r="I219" t="s">
        <v>513</v>
      </c>
      <c r="J219" s="36">
        <f>AM219</f>
        <v>402.20500000000004</v>
      </c>
      <c r="K219">
        <v>76</v>
      </c>
      <c r="L219" t="str">
        <f>IF(J219=AI219,"*"," ")</f>
        <v xml:space="preserve"> </v>
      </c>
      <c r="M219" s="36">
        <f>BH219</f>
        <v>365.46000000000004</v>
      </c>
      <c r="N219">
        <v>74</v>
      </c>
      <c r="O219" t="str">
        <f>IF(M219=BD219,"*"," ")</f>
        <v xml:space="preserve"> </v>
      </c>
      <c r="P219" s="36">
        <f>BS219</f>
        <v>990</v>
      </c>
      <c r="R219" t="str">
        <f>IF(P219=BO219,"*"," ")</f>
        <v>*</v>
      </c>
      <c r="T219" s="21" t="str">
        <f>IFERROR(VLOOKUP(A219,'15.07.18.1 Mt Hutt SL'!C:I,7,FALSE)," ")</f>
        <v xml:space="preserve"> </v>
      </c>
      <c r="U219" s="21" t="str">
        <f>IFERROR(VLOOKUP(A219,'15.07.18.2 Mt Hutt SL'!C:I,7,FALSE)," ")</f>
        <v xml:space="preserve"> </v>
      </c>
      <c r="V219" s="21" t="str">
        <f>IFERROR(VLOOKUP(A219,'12.08.18.1 Whaka SL'!A:G,7,FALSE)," ")</f>
        <v xml:space="preserve"> </v>
      </c>
      <c r="W219" s="21">
        <f>IFERROR(VLOOKUP(A219,'12.08.18.2 Whaka SL'!A:G,7,FALSE)," ")</f>
        <v>388.68</v>
      </c>
      <c r="X219" s="24" t="str">
        <f>IFERROR(VLOOKUP(A219,'20.08.18.1 Coronet SL'!C:K,9,FALSE)," ")</f>
        <v xml:space="preserve"> </v>
      </c>
      <c r="Y219" s="21" t="str">
        <f>IFERROR(VLOOKUP(A219,'20.08.18.2 Coronet SL'!C:K,9,FALSE)," ")</f>
        <v xml:space="preserve"> </v>
      </c>
      <c r="Z219" s="21" t="str">
        <f>IFERROR(VLOOKUP(A219,'16.09.18.1 Mt Hutt SL'!A:B,2,FALSE)," ")</f>
        <v xml:space="preserve"> </v>
      </c>
      <c r="AA219" s="21" t="str">
        <f>IFERROR(VLOOKUP(A219,'16.09.18 .2 Mt Hutt SL'!A:B,2,FALSE)," ")</f>
        <v xml:space="preserve"> </v>
      </c>
      <c r="AB219" s="21">
        <f>IFERROR(VLOOKUP(A219,'180923.1 WH SL'!C:K,9,FALSE)," ")</f>
        <v>415.73</v>
      </c>
      <c r="AC219" s="21" t="str">
        <f>IFERROR(VLOOKUP(A219,'180927.1 CA SL '!A:L,12,FALSE)," ")</f>
        <v xml:space="preserve"> </v>
      </c>
      <c r="AD219" s="21" t="str">
        <f>IFERROR(VLOOKUP(A219,'180927.2 CA SL'!A:L,12,FALSE)," ")</f>
        <v xml:space="preserve"> </v>
      </c>
      <c r="AE219" s="21" t="str">
        <f>IFERROR(VLOOKUP(A219,'21.10.18.2   Snowplanet SL'!C:J,8,FALSE)," ")</f>
        <v xml:space="preserve"> </v>
      </c>
      <c r="AF219" t="str">
        <f>IFERROR(VLOOKUP(A219,'21.10.18.4 Snowplanet SL'!C:J,8,FALSE)," ")</f>
        <v xml:space="preserve"> </v>
      </c>
      <c r="AH219" s="25">
        <f>IFERROR(VLOOKUP(A219,'18.0 Base List'!A:G,5,FALSE),"990.00")</f>
        <v>990</v>
      </c>
      <c r="AI219" s="25">
        <v>990</v>
      </c>
      <c r="AJ219">
        <f>IFERROR((SMALL(T219:AF219,1)+SMALL(T219:AF219,2))/2," ")</f>
        <v>402.20500000000004</v>
      </c>
      <c r="AK219">
        <f>IFERROR(SMALL(T219:AF219,1)+(SMALL(T219:AF219,1)*0.2)," ")</f>
        <v>466.416</v>
      </c>
      <c r="AM219" s="25">
        <f>MIN(AI219,AJ219,AK219)</f>
        <v>402.20500000000004</v>
      </c>
      <c r="AP219" s="21" t="str">
        <f>IFERROR(VLOOKUP(A219,'11.08.18.1 Whaka GS'!A:I,9,FALSE)," ")</f>
        <v xml:space="preserve"> </v>
      </c>
      <c r="AQ219" s="21">
        <f>IFERROR(VLOOKUP(A219,'11.08.18.2 Whaka GS'!A:G,7,FALSE)," ")</f>
        <v>363.49</v>
      </c>
      <c r="AR219" s="21" t="str">
        <f>IFERROR(VLOOKUP(A219,'18.08.18 .1 Coronet GS'!C:K,9,FALSE)," ")</f>
        <v xml:space="preserve"> </v>
      </c>
      <c r="AS219" s="21" t="str">
        <f>IFERROR(VLOOKUP(A219,'18.08.18 .2 Coronet GS'!C:K,9,FALSE)," ")</f>
        <v xml:space="preserve"> </v>
      </c>
      <c r="AT219" s="21" t="str">
        <f>IFERROR(VLOOKUP(A219,'19.08.18 .1 Coronet GS'!C:K,9,FALSE)," ")</f>
        <v xml:space="preserve"> </v>
      </c>
      <c r="AU219" s="21" t="str">
        <f>IFERROR(VLOOKUP(A219,'19.08.18 .2 Coronet GS'!C:K,9,FALSE)," ")</f>
        <v xml:space="preserve"> </v>
      </c>
      <c r="AV219" s="21" t="str">
        <f>IFERROR(VLOOKUP(A219,'15.09.18.1 Mt Hutt GS '!A:B,2,FALSE)," ")</f>
        <v xml:space="preserve"> </v>
      </c>
      <c r="AW219" s="21">
        <f>IFERROR(VLOOKUP(A219,'180922.1 WH GS'!C:K,9,FALSE)," ")</f>
        <v>409.71</v>
      </c>
      <c r="AX219" s="21">
        <f>IFERROR(VLOOKUP(A219,'180922.2 WH GS 2'!C:K,9,FALSE)," ")</f>
        <v>367.43</v>
      </c>
      <c r="AY219" s="21" t="str">
        <f>IFERROR(VLOOKUP(A219,'180928.1 CA GS'!A:L,12,FALSE)," " )</f>
        <v xml:space="preserve"> </v>
      </c>
      <c r="AZ219" s="21" t="str">
        <f>IFERROR(VLOOKUP(A219,'180928.2 CA GS'!C:I,7,FALSE)," ")</f>
        <v xml:space="preserve"> </v>
      </c>
      <c r="BA219" s="21" t="str">
        <f>IFERROR(VLOOKUP(A219,'180928.3 CA GS'!C:I,7,FALSE)," ")</f>
        <v xml:space="preserve"> </v>
      </c>
      <c r="BC219" s="25">
        <v>990</v>
      </c>
      <c r="BD219" s="25">
        <v>990</v>
      </c>
      <c r="BE219">
        <f>IFERROR((SMALL(AP219:BA219,1)+SMALL(AP219:BA219,2))/2," ")</f>
        <v>365.46000000000004</v>
      </c>
      <c r="BF219">
        <f>IFERROR(SMALL(AP219:BA219,1)+(SMALL(AP219:BA219,1)*0.2)," ")</f>
        <v>436.18799999999999</v>
      </c>
      <c r="BH219" s="25">
        <f>MIN(BD219,BE219,BF219)</f>
        <v>365.46000000000004</v>
      </c>
      <c r="BK219" s="21" t="str">
        <f>IFERROR(VLOOKUP(A219,'14.09.18 Mt Hutt SG'!A:C,2,FALSE)," ")</f>
        <v xml:space="preserve"> </v>
      </c>
      <c r="BL219" s="21" t="str">
        <f>IFERROR(VLOOKUP(A219,'14.09.18.2 Mt Hutt SG'!A:B,2,FALSE)," ")</f>
        <v xml:space="preserve"> </v>
      </c>
      <c r="BN219" s="25">
        <v>990</v>
      </c>
      <c r="BO219" s="25">
        <v>990</v>
      </c>
      <c r="BP219" t="str">
        <f>IFERROR((SMALL(BK219:BL219,1)+SMALL(BK219:BL219,2))/2," ")</f>
        <v xml:space="preserve"> </v>
      </c>
      <c r="BQ219" t="str">
        <f>IFERROR(SMALL(BK219:BL219,1)+(SMALL(BK219:BL219,1)*0.2)," ")</f>
        <v xml:space="preserve"> </v>
      </c>
      <c r="BS219" s="25">
        <f>MIN(BO219,BP219,BQ219)</f>
        <v>990</v>
      </c>
    </row>
    <row r="220" spans="1:71" x14ac:dyDescent="0.25">
      <c r="A220">
        <v>2017071924</v>
      </c>
      <c r="B220" t="s">
        <v>245</v>
      </c>
      <c r="C220" t="s">
        <v>63</v>
      </c>
      <c r="D220" t="s">
        <v>58</v>
      </c>
      <c r="E220" t="s">
        <v>57</v>
      </c>
      <c r="F220">
        <v>2002</v>
      </c>
      <c r="G220" t="str">
        <f>VLOOKUP(F220,'18 Age Cats'!A:B,2,FALSE)</f>
        <v>U19</v>
      </c>
      <c r="H220" t="s">
        <v>513</v>
      </c>
      <c r="I220" t="s">
        <v>513</v>
      </c>
      <c r="J220" s="36">
        <f>AM220</f>
        <v>249.785</v>
      </c>
      <c r="K220">
        <v>40</v>
      </c>
      <c r="L220" t="str">
        <f>IF(J220=AI220,"*"," ")</f>
        <v xml:space="preserve"> </v>
      </c>
      <c r="M220" s="36">
        <f>BH220</f>
        <v>214.01</v>
      </c>
      <c r="N220">
        <v>45</v>
      </c>
      <c r="O220" t="str">
        <f>IF(M220=BD220,"*"," ")</f>
        <v xml:space="preserve"> </v>
      </c>
      <c r="P220" s="36">
        <f>BS220</f>
        <v>990</v>
      </c>
      <c r="R220" t="str">
        <f>IF(P220=BO220,"*"," ")</f>
        <v>*</v>
      </c>
      <c r="T220" s="21" t="str">
        <f>IFERROR(VLOOKUP(A220,'15.07.18.1 Mt Hutt SL'!C:I,7,FALSE)," ")</f>
        <v xml:space="preserve"> </v>
      </c>
      <c r="U220" s="21" t="str">
        <f>IFERROR(VLOOKUP(A220,'15.07.18.2 Mt Hutt SL'!C:I,7,FALSE)," ")</f>
        <v xml:space="preserve"> </v>
      </c>
      <c r="V220" s="21">
        <f>IFERROR(VLOOKUP(A220,'12.08.18.1 Whaka SL'!A:G,7,FALSE)," ")</f>
        <v>326.45</v>
      </c>
      <c r="W220" s="21">
        <f>IFERROR(VLOOKUP(A220,'12.08.18.2 Whaka SL'!A:G,7,FALSE)," ")</f>
        <v>243.49</v>
      </c>
      <c r="X220" s="24" t="str">
        <f>IFERROR(VLOOKUP(A220,'20.08.18.1 Coronet SL'!C:K,9,FALSE)," ")</f>
        <v xml:space="preserve"> </v>
      </c>
      <c r="Y220" s="21" t="str">
        <f>IFERROR(VLOOKUP(A220,'20.08.18.2 Coronet SL'!C:K,9,FALSE)," ")</f>
        <v xml:space="preserve"> </v>
      </c>
      <c r="Z220" s="21" t="str">
        <f>IFERROR(VLOOKUP(A220,'16.09.18.1 Mt Hutt SL'!A:B,2,FALSE)," ")</f>
        <v xml:space="preserve"> </v>
      </c>
      <c r="AA220" s="21" t="str">
        <f>IFERROR(VLOOKUP(A220,'16.09.18 .2 Mt Hutt SL'!A:B,2,FALSE)," ")</f>
        <v xml:space="preserve"> </v>
      </c>
      <c r="AB220" s="21">
        <f>IFERROR(VLOOKUP(A220,'180923.1 WH SL'!C:K,9,FALSE)," ")</f>
        <v>256.08</v>
      </c>
      <c r="AC220" s="21" t="str">
        <f>IFERROR(VLOOKUP(A220,'180927.1 CA SL '!A:L,12,FALSE)," ")</f>
        <v xml:space="preserve"> </v>
      </c>
      <c r="AD220" s="21" t="str">
        <f>IFERROR(VLOOKUP(A220,'180927.2 CA SL'!A:L,12,FALSE)," ")</f>
        <v xml:space="preserve"> </v>
      </c>
      <c r="AE220" s="21" t="str">
        <f>IFERROR(VLOOKUP(A220,'21.10.18.2   Snowplanet SL'!C:J,8,FALSE)," ")</f>
        <v xml:space="preserve"> </v>
      </c>
      <c r="AF220" t="str">
        <f>IFERROR(VLOOKUP(A220,'21.10.18.4 Snowplanet SL'!C:J,8,FALSE)," ")</f>
        <v xml:space="preserve"> </v>
      </c>
      <c r="AH220" s="25">
        <f>IFERROR(VLOOKUP(A220,'18.0 Base List'!A:G,5,FALSE),"990.00")</f>
        <v>990</v>
      </c>
      <c r="AI220" s="25">
        <v>990</v>
      </c>
      <c r="AJ220">
        <f>IFERROR((SMALL(T220:AF220,1)+SMALL(T220:AF220,2))/2," ")</f>
        <v>249.785</v>
      </c>
      <c r="AK220">
        <f>IFERROR(SMALL(T220:AF220,1)+(SMALL(T220:AF220,1)*0.2)," ")</f>
        <v>292.18799999999999</v>
      </c>
      <c r="AM220" s="25">
        <f>MIN(AI220,AJ220,AK220)</f>
        <v>249.785</v>
      </c>
      <c r="AP220" s="21">
        <f>IFERROR(VLOOKUP(A220,'11.08.18.1 Whaka GS'!A:I,9,FALSE)," ")</f>
        <v>217.65</v>
      </c>
      <c r="AQ220" s="21" t="str">
        <f>IFERROR(VLOOKUP(A220,'11.08.18.2 Whaka GS'!A:G,7,FALSE)," ")</f>
        <v xml:space="preserve"> </v>
      </c>
      <c r="AR220" s="21" t="str">
        <f>IFERROR(VLOOKUP(A220,'18.08.18 .1 Coronet GS'!C:K,9,FALSE)," ")</f>
        <v xml:space="preserve"> </v>
      </c>
      <c r="AS220" s="21" t="str">
        <f>IFERROR(VLOOKUP(A220,'18.08.18 .2 Coronet GS'!C:K,9,FALSE)," ")</f>
        <v xml:space="preserve"> </v>
      </c>
      <c r="AT220" s="21" t="str">
        <f>IFERROR(VLOOKUP(A220,'19.08.18 .1 Coronet GS'!C:K,9,FALSE)," ")</f>
        <v xml:space="preserve"> </v>
      </c>
      <c r="AU220" s="21" t="str">
        <f>IFERROR(VLOOKUP(A220,'19.08.18 .2 Coronet GS'!C:K,9,FALSE)," ")</f>
        <v xml:space="preserve"> </v>
      </c>
      <c r="AV220" s="21" t="str">
        <f>IFERROR(VLOOKUP(A220,'15.09.18.1 Mt Hutt GS '!A:B,2,FALSE)," ")</f>
        <v xml:space="preserve"> </v>
      </c>
      <c r="AW220" s="21" t="str">
        <f>IFERROR(VLOOKUP(A220,'180922.1 WH GS'!C:K,9,FALSE)," ")</f>
        <v xml:space="preserve"> </v>
      </c>
      <c r="AX220" s="21">
        <f>IFERROR(VLOOKUP(A220,'180922.2 WH GS 2'!C:K,9,FALSE)," ")</f>
        <v>210.37</v>
      </c>
      <c r="AY220" s="21" t="str">
        <f>IFERROR(VLOOKUP(A220,'180928.1 CA GS'!A:L,12,FALSE)," " )</f>
        <v xml:space="preserve"> </v>
      </c>
      <c r="AZ220" s="21" t="str">
        <f>IFERROR(VLOOKUP(A220,'180928.2 CA GS'!C:I,7,FALSE)," ")</f>
        <v xml:space="preserve"> </v>
      </c>
      <c r="BA220" s="21" t="str">
        <f>IFERROR(VLOOKUP(A220,'180928.3 CA GS'!C:I,7,FALSE)," ")</f>
        <v xml:space="preserve"> </v>
      </c>
      <c r="BC220" s="25">
        <f>IFERROR(VLOOKUP(A220,'18.0 Base List'!A:F,6,FALSE),"990.00")</f>
        <v>181.52</v>
      </c>
      <c r="BD220" s="25">
        <f>BC220+(BC220*0.5)</f>
        <v>272.28000000000003</v>
      </c>
      <c r="BE220">
        <f>IFERROR((SMALL(AP220:BA220,1)+SMALL(AP220:BA220,2))/2," ")</f>
        <v>214.01</v>
      </c>
      <c r="BF220">
        <f>IFERROR(SMALL(AP220:BA220,1)+(SMALL(AP220:BA220,1)*0.2)," ")</f>
        <v>252.44400000000002</v>
      </c>
      <c r="BH220" s="25">
        <f>MIN(BD220,BE220,BF220)</f>
        <v>214.01</v>
      </c>
      <c r="BK220" s="21" t="str">
        <f>IFERROR(VLOOKUP(A220,'14.09.18 Mt Hutt SG'!A:C,2,FALSE)," ")</f>
        <v xml:space="preserve"> </v>
      </c>
      <c r="BL220" s="21" t="str">
        <f>IFERROR(VLOOKUP(A220,'14.09.18.2 Mt Hutt SG'!A:B,2,FALSE)," ")</f>
        <v xml:space="preserve"> </v>
      </c>
      <c r="BN220" s="25">
        <v>990</v>
      </c>
      <c r="BO220" s="25">
        <v>990</v>
      </c>
      <c r="BP220" t="str">
        <f>IFERROR((SMALL(BK220:BL220,1)+SMALL(BK220:BL220,2))/2," ")</f>
        <v xml:space="preserve"> </v>
      </c>
      <c r="BQ220" t="str">
        <f>IFERROR(SMALL(BK220:BL220,1)+(SMALL(BK220:BL220,1)*0.2)," ")</f>
        <v xml:space="preserve"> </v>
      </c>
      <c r="BS220" s="25">
        <f>MIN(BO220,BP220,BQ220)</f>
        <v>990</v>
      </c>
    </row>
    <row r="221" spans="1:71" x14ac:dyDescent="0.25">
      <c r="A221">
        <v>201306252</v>
      </c>
      <c r="B221" t="s">
        <v>395</v>
      </c>
      <c r="C221" t="s">
        <v>396</v>
      </c>
      <c r="D221" t="s">
        <v>58</v>
      </c>
      <c r="E221" t="s">
        <v>52</v>
      </c>
      <c r="F221">
        <v>2002</v>
      </c>
      <c r="G221" t="str">
        <f>VLOOKUP(F221,'18 Age Cats'!A:B,2,FALSE)</f>
        <v>U19</v>
      </c>
      <c r="H221" t="s">
        <v>502</v>
      </c>
      <c r="I221" t="s">
        <v>606</v>
      </c>
      <c r="J221" s="36">
        <f>AM221</f>
        <v>136.90499999999997</v>
      </c>
      <c r="K221">
        <v>24</v>
      </c>
      <c r="L221" t="str">
        <f>IF(J221=AI221,"*"," ")</f>
        <v>*</v>
      </c>
      <c r="M221" s="36">
        <f>BH221</f>
        <v>167.55749999999998</v>
      </c>
      <c r="N221">
        <v>42</v>
      </c>
      <c r="O221" t="str">
        <f>IF(M221=BD221,"*"," ")</f>
        <v>*</v>
      </c>
      <c r="P221" s="36">
        <f>BS221</f>
        <v>140.77499999999995</v>
      </c>
      <c r="Q221">
        <v>9</v>
      </c>
      <c r="R221" t="str">
        <f>IF(P221=BO221,"*"," ")</f>
        <v>*</v>
      </c>
      <c r="T221" s="21" t="str">
        <f>IFERROR(VLOOKUP(A221,'15.07.18.1 Mt Hutt SL'!C:I,7,FALSE)," ")</f>
        <v xml:space="preserve"> </v>
      </c>
      <c r="U221" s="21" t="str">
        <f>IFERROR(VLOOKUP(A221,'15.07.18.2 Mt Hutt SL'!C:I,7,FALSE)," ")</f>
        <v xml:space="preserve"> </v>
      </c>
      <c r="V221" s="21" t="str">
        <f>IFERROR(VLOOKUP(A221,'12.08.18.1 Whaka SL'!A:G,7,FALSE)," ")</f>
        <v xml:space="preserve"> </v>
      </c>
      <c r="W221" s="21" t="str">
        <f>IFERROR(VLOOKUP(A221,'12.08.18.2 Whaka SL'!A:G,7,FALSE)," ")</f>
        <v xml:space="preserve"> </v>
      </c>
      <c r="X221" s="24" t="str">
        <f>IFERROR(VLOOKUP(A221,'20.08.18.1 Coronet SL'!C:K,9,FALSE)," ")</f>
        <v xml:space="preserve"> </v>
      </c>
      <c r="Y221" s="21" t="str">
        <f>IFERROR(VLOOKUP(A221,'20.08.18.2 Coronet SL'!C:K,9,FALSE)," ")</f>
        <v xml:space="preserve"> </v>
      </c>
      <c r="Z221" s="21" t="str">
        <f>IFERROR(VLOOKUP(A221,'16.09.18.1 Mt Hutt SL'!A:B,2,FALSE)," ")</f>
        <v xml:space="preserve"> </v>
      </c>
      <c r="AA221" s="21" t="str">
        <f>IFERROR(VLOOKUP(A221,'16.09.18 .2 Mt Hutt SL'!A:B,2,FALSE)," ")</f>
        <v xml:space="preserve"> </v>
      </c>
      <c r="AB221" s="21" t="str">
        <f>IFERROR(VLOOKUP(A221,'180923.1 WH SL'!C:K,9,FALSE)," ")</f>
        <v xml:space="preserve"> </v>
      </c>
      <c r="AC221" s="21" t="str">
        <f>IFERROR(VLOOKUP(A221,'180927.1 CA SL '!A:L,12,FALSE)," ")</f>
        <v xml:space="preserve"> </v>
      </c>
      <c r="AD221" s="21" t="str">
        <f>IFERROR(VLOOKUP(A221,'180927.2 CA SL'!A:L,12,FALSE)," ")</f>
        <v xml:space="preserve"> </v>
      </c>
      <c r="AE221" s="21" t="str">
        <f>IFERROR(VLOOKUP(A221,'21.10.18.2   Snowplanet SL'!C:J,8,FALSE)," ")</f>
        <v xml:space="preserve"> </v>
      </c>
      <c r="AF221" t="str">
        <f>IFERROR(VLOOKUP(A221,'21.10.18.4 Snowplanet SL'!C:J,8,FALSE)," ")</f>
        <v xml:space="preserve"> </v>
      </c>
      <c r="AH221" s="25">
        <f>IFERROR(VLOOKUP(A221,'18.0 Base List'!A:G,5,FALSE),"990.00")</f>
        <v>91.269999999999982</v>
      </c>
      <c r="AI221" s="25">
        <f>AH221+(AH221*0.5)</f>
        <v>136.90499999999997</v>
      </c>
      <c r="AJ221" t="str">
        <f>IFERROR((SMALL(T221:AF221,1)+SMALL(T221:AF221,2))/2," ")</f>
        <v xml:space="preserve"> </v>
      </c>
      <c r="AK221" t="str">
        <f>IFERROR(SMALL(T221:AF221,1)+(SMALL(T221:AF221,1)*0.2)," ")</f>
        <v xml:space="preserve"> </v>
      </c>
      <c r="AM221" s="25">
        <f>MIN(AI221,AJ221,AK221)</f>
        <v>136.90499999999997</v>
      </c>
      <c r="AP221" s="21" t="str">
        <f>IFERROR(VLOOKUP(A221,'11.08.18.1 Whaka GS'!A:I,9,FALSE)," ")</f>
        <v xml:space="preserve"> </v>
      </c>
      <c r="AQ221" s="21" t="str">
        <f>IFERROR(VLOOKUP(A221,'11.08.18.2 Whaka GS'!A:G,7,FALSE)," ")</f>
        <v xml:space="preserve"> </v>
      </c>
      <c r="AR221" s="21" t="str">
        <f>IFERROR(VLOOKUP(A221,'18.08.18 .1 Coronet GS'!C:K,9,FALSE)," ")</f>
        <v xml:space="preserve"> </v>
      </c>
      <c r="AS221" s="21" t="str">
        <f>IFERROR(VLOOKUP(A221,'18.08.18 .2 Coronet GS'!C:K,9,FALSE)," ")</f>
        <v xml:space="preserve"> </v>
      </c>
      <c r="AT221" s="21" t="str">
        <f>IFERROR(VLOOKUP(A221,'19.08.18 .1 Coronet GS'!C:K,9,FALSE)," ")</f>
        <v xml:space="preserve"> </v>
      </c>
      <c r="AU221" s="21" t="str">
        <f>IFERROR(VLOOKUP(A221,'19.08.18 .2 Coronet GS'!C:K,9,FALSE)," ")</f>
        <v xml:space="preserve"> </v>
      </c>
      <c r="AV221" s="21" t="str">
        <f>IFERROR(VLOOKUP(A221,'15.09.18.1 Mt Hutt GS '!A:B,2,FALSE)," ")</f>
        <v xml:space="preserve"> </v>
      </c>
      <c r="AW221" s="21" t="str">
        <f>IFERROR(VLOOKUP(A221,'180922.1 WH GS'!C:K,9,FALSE)," ")</f>
        <v xml:space="preserve"> </v>
      </c>
      <c r="AX221" s="21" t="str">
        <f>IFERROR(VLOOKUP(A221,'180922.2 WH GS 2'!C:K,9,FALSE)," ")</f>
        <v xml:space="preserve"> </v>
      </c>
      <c r="AY221" s="21" t="str">
        <f>IFERROR(VLOOKUP(A221,'180928.1 CA GS'!A:L,12,FALSE)," " )</f>
        <v xml:space="preserve"> </v>
      </c>
      <c r="AZ221" s="21" t="str">
        <f>IFERROR(VLOOKUP(A221,'180928.2 CA GS'!C:I,7,FALSE)," ")</f>
        <v xml:space="preserve"> </v>
      </c>
      <c r="BA221" s="21" t="str">
        <f>IFERROR(VLOOKUP(A221,'180928.3 CA GS'!C:I,7,FALSE)," ")</f>
        <v xml:space="preserve"> </v>
      </c>
      <c r="BC221" s="25">
        <f>IFERROR(VLOOKUP(A221,'18.0 Base List'!A:F,6,FALSE),"990.00")</f>
        <v>111.70499999999998</v>
      </c>
      <c r="BD221" s="25">
        <f>BC221+(BC221*0.5)</f>
        <v>167.55749999999998</v>
      </c>
      <c r="BE221" t="str">
        <f>IFERROR((SMALL(AP221:BA221,1)+SMALL(AP221:BA221,2))/2," ")</f>
        <v xml:space="preserve"> </v>
      </c>
      <c r="BF221" t="str">
        <f>IFERROR(SMALL(AP221:BA221,1)+(SMALL(AP221:BA221,1)*0.2)," ")</f>
        <v xml:space="preserve"> </v>
      </c>
      <c r="BH221" s="25">
        <f>MIN(BD221,BE221,BF221)</f>
        <v>167.55749999999998</v>
      </c>
      <c r="BK221" s="21" t="str">
        <f>IFERROR(VLOOKUP(A221,'14.09.18 Mt Hutt SG'!A:C,2,FALSE)," ")</f>
        <v xml:space="preserve"> </v>
      </c>
      <c r="BL221" s="21" t="str">
        <f>IFERROR(VLOOKUP(A221,'14.09.18.2 Mt Hutt SG'!A:B,2,FALSE)," ")</f>
        <v xml:space="preserve"> </v>
      </c>
      <c r="BN221" s="25">
        <f>IFERROR(VLOOKUP(A221,'18.0 Base List'!A:G,7,FALSE),990)</f>
        <v>93.849999999999966</v>
      </c>
      <c r="BO221" s="25">
        <f>BN221+(BN221*0.5)</f>
        <v>140.77499999999995</v>
      </c>
      <c r="BP221" t="str">
        <f>IFERROR((SMALL(BK221:BL221,1)+SMALL(BK221:BL221,2))/2," ")</f>
        <v xml:space="preserve"> </v>
      </c>
      <c r="BQ221" t="str">
        <f>IFERROR(SMALL(BK221:BL221,1)+(SMALL(BK221:BL221,1)*0.2)," ")</f>
        <v xml:space="preserve"> </v>
      </c>
      <c r="BS221" s="25">
        <f>MIN(BO221,BP221,BQ221)</f>
        <v>140.77499999999995</v>
      </c>
    </row>
    <row r="222" spans="1:71" x14ac:dyDescent="0.25">
      <c r="A222">
        <v>201307900</v>
      </c>
      <c r="B222" t="s">
        <v>676</v>
      </c>
      <c r="C222" t="s">
        <v>120</v>
      </c>
      <c r="E222" t="s">
        <v>57</v>
      </c>
      <c r="F222">
        <v>2006</v>
      </c>
      <c r="G222" t="str">
        <f>VLOOKUP(F222,'18 Age Cats'!A:B,2,FALSE)</f>
        <v>U14</v>
      </c>
      <c r="H222" t="s">
        <v>514</v>
      </c>
      <c r="I222" t="s">
        <v>514</v>
      </c>
      <c r="J222" s="36">
        <f>AM222</f>
        <v>143.44499999999999</v>
      </c>
      <c r="K222">
        <v>20</v>
      </c>
      <c r="L222" t="str">
        <f>IF(J222=AI222,"*"," ")</f>
        <v xml:space="preserve"> </v>
      </c>
      <c r="M222" s="36">
        <f>BH222</f>
        <v>195.5</v>
      </c>
      <c r="N222">
        <v>37</v>
      </c>
      <c r="O222" t="str">
        <f>IF(M222=BD222,"*"," ")</f>
        <v xml:space="preserve"> </v>
      </c>
      <c r="P222" s="36">
        <f>BS222</f>
        <v>990</v>
      </c>
      <c r="R222" t="str">
        <f>IF(P222=BO222,"*"," ")</f>
        <v>*</v>
      </c>
      <c r="T222" s="21" t="str">
        <f>IFERROR(VLOOKUP(A222,'15.07.18.1 Mt Hutt SL'!C:I,7,FALSE)," ")</f>
        <v xml:space="preserve"> </v>
      </c>
      <c r="U222" s="21" t="str">
        <f>IFERROR(VLOOKUP(A222,'15.07.18.2 Mt Hutt SL'!C:I,7,FALSE)," ")</f>
        <v xml:space="preserve"> </v>
      </c>
      <c r="V222" s="21" t="str">
        <f>IFERROR(VLOOKUP(A222,'12.08.18.1 Whaka SL'!A:G,7,FALSE)," ")</f>
        <v xml:space="preserve"> </v>
      </c>
      <c r="W222" s="21" t="str">
        <f>IFERROR(VLOOKUP(A222,'12.08.18.2 Whaka SL'!A:G,7,FALSE)," ")</f>
        <v xml:space="preserve"> </v>
      </c>
      <c r="X222" s="24"/>
      <c r="Y222" s="21">
        <f>IFERROR(VLOOKUP(A222,'20.08.18.2 Coronet SL'!C:K,9,FALSE)," ")</f>
        <v>265.18</v>
      </c>
      <c r="Z222" s="21">
        <f>IFERROR(VLOOKUP(A222,'16.09.18.1 Mt Hutt SL'!A:B,2,FALSE)," ")</f>
        <v>230.15</v>
      </c>
      <c r="AA222" s="21">
        <f>IFERROR(VLOOKUP(A222,'16.09.18 .2 Mt Hutt SL'!A:B,2,FALSE)," ")</f>
        <v>211.53</v>
      </c>
      <c r="AB222" s="21" t="str">
        <f>IFERROR(VLOOKUP(A222,'180923.1 WH SL'!C:K,9,FALSE)," ")</f>
        <v xml:space="preserve"> </v>
      </c>
      <c r="AC222" s="21">
        <f>IFERROR(VLOOKUP(A222,'180927.1 CA SL '!A:L,12,FALSE)," ")</f>
        <v>147.27000000000001</v>
      </c>
      <c r="AD222" s="21">
        <f>IFERROR(VLOOKUP(A222,'180927.2 CA SL'!A:L,12,FALSE)," ")</f>
        <v>139.62</v>
      </c>
      <c r="AE222" s="21" t="str">
        <f>IFERROR(VLOOKUP(A222,'21.10.18.2   Snowplanet SL'!C:J,8,FALSE)," ")</f>
        <v xml:space="preserve"> </v>
      </c>
      <c r="AF222" t="str">
        <f>IFERROR(VLOOKUP(A222,'21.10.18.4 Snowplanet SL'!C:J,8,FALSE)," ")</f>
        <v xml:space="preserve"> </v>
      </c>
      <c r="AH222" s="25">
        <v>990</v>
      </c>
      <c r="AI222" s="25">
        <v>990</v>
      </c>
      <c r="AJ222">
        <f>IFERROR((SMALL(T222:AF222,1)+SMALL(T222:AF222,2))/2," ")</f>
        <v>143.44499999999999</v>
      </c>
      <c r="AK222">
        <f>IFERROR(SMALL(T222:AF222,1)+(SMALL(T222:AF222,1)*0.2)," ")</f>
        <v>167.54400000000001</v>
      </c>
      <c r="AM222" s="25">
        <f>MIN(AI222,AJ222,AK222)</f>
        <v>143.44499999999999</v>
      </c>
      <c r="AP222" s="21" t="str">
        <f>IFERROR(VLOOKUP(A222,'11.08.18.1 Whaka GS'!A:I,9,FALSE)," ")</f>
        <v xml:space="preserve"> </v>
      </c>
      <c r="AQ222" s="21" t="str">
        <f>IFERROR(VLOOKUP(A222,'11.08.18.2 Whaka GS'!A:G,7,FALSE)," ")</f>
        <v xml:space="preserve"> </v>
      </c>
      <c r="AR222" s="21">
        <f>IFERROR(VLOOKUP(A222,'18.08.18 .1 Coronet GS'!C:K,9,FALSE)," ")</f>
        <v>204.56</v>
      </c>
      <c r="AS222" s="21">
        <f>IFERROR(VLOOKUP(A222,'18.08.18 .2 Coronet GS'!C:K,9,FALSE)," ")</f>
        <v>187.04</v>
      </c>
      <c r="AU222" s="21">
        <f>IFERROR(VLOOKUP(A222,'19.08.18 .2 Coronet GS'!C:K,9,FALSE)," ")</f>
        <v>307.14999999999998</v>
      </c>
      <c r="AV222" s="21" t="str">
        <f>IFERROR(VLOOKUP(A222,'15.09.18.1 Mt Hutt GS '!A:B,2,FALSE)," ")</f>
        <v xml:space="preserve"> </v>
      </c>
      <c r="AW222" s="21" t="str">
        <f>IFERROR(VLOOKUP(A222,'180922.1 WH GS'!C:K,9,FALSE)," ")</f>
        <v xml:space="preserve"> </v>
      </c>
      <c r="AX222" s="21" t="str">
        <f>IFERROR(VLOOKUP(A222,'180922.2 WH GS 2'!C:K,9,FALSE)," ")</f>
        <v xml:space="preserve"> </v>
      </c>
      <c r="AY222" s="21">
        <f>IFERROR(VLOOKUP(A222,'180928.1 CA GS'!A:L,12,FALSE)," " )</f>
        <v>215.07</v>
      </c>
      <c r="AZ222" s="21">
        <f>IFERROR(VLOOKUP(A222,'180928.2 CA GS'!C:I,7,FALSE)," ")</f>
        <v>203.96</v>
      </c>
      <c r="BA222" s="21">
        <f>IFERROR(VLOOKUP(A222,'180928.3 CA GS'!C:I,7,FALSE)," ")</f>
        <v>213.02</v>
      </c>
      <c r="BC222" s="25">
        <v>990</v>
      </c>
      <c r="BD222" s="25">
        <v>990</v>
      </c>
      <c r="BE222">
        <f>IFERROR((SMALL(AP222:BA222,1)+SMALL(AP222:BA222,2))/2," ")</f>
        <v>195.5</v>
      </c>
      <c r="BF222">
        <f>IFERROR(SMALL(AP222:BA222,1)+(SMALL(AP222:BA222,1)*0.2)," ")</f>
        <v>224.44799999999998</v>
      </c>
      <c r="BH222" s="25">
        <f>MIN(BD222,BE222,BF222)</f>
        <v>195.5</v>
      </c>
      <c r="BK222" s="21" t="str">
        <f>IFERROR(VLOOKUP(A222,'14.09.18 Mt Hutt SG'!A:C,2,FALSE)," ")</f>
        <v xml:space="preserve"> </v>
      </c>
      <c r="BL222" s="21" t="str">
        <f>IFERROR(VLOOKUP(A222,'14.09.18.2 Mt Hutt SG'!A:B,2,FALSE)," ")</f>
        <v xml:space="preserve"> </v>
      </c>
      <c r="BN222" s="25">
        <v>990</v>
      </c>
      <c r="BO222" s="25">
        <v>990</v>
      </c>
      <c r="BP222" t="str">
        <f>IFERROR((SMALL(BK222:BL222,1)+SMALL(BK222:BL222,2))/2," ")</f>
        <v xml:space="preserve"> </v>
      </c>
      <c r="BQ222" t="str">
        <f>IFERROR(SMALL(BK222:BL222,1)+(SMALL(BK222:BL222,1)*0.2)," ")</f>
        <v xml:space="preserve"> </v>
      </c>
      <c r="BS222" s="25">
        <f>MIN(BO222,BP222,BQ222)</f>
        <v>990</v>
      </c>
    </row>
    <row r="223" spans="1:71" x14ac:dyDescent="0.25">
      <c r="A223">
        <v>2017061787</v>
      </c>
      <c r="B223" t="s">
        <v>576</v>
      </c>
      <c r="C223" t="s">
        <v>577</v>
      </c>
      <c r="D223" t="s">
        <v>58</v>
      </c>
      <c r="E223" t="s">
        <v>52</v>
      </c>
      <c r="F223">
        <v>2006</v>
      </c>
      <c r="G223" t="str">
        <f>VLOOKUP(F223,'18 Age Cats'!A:B,2,FALSE)</f>
        <v>U14</v>
      </c>
      <c r="H223" t="s">
        <v>598</v>
      </c>
      <c r="I223" t="s">
        <v>598</v>
      </c>
      <c r="J223" s="36">
        <f>AM223</f>
        <v>990</v>
      </c>
      <c r="L223" t="str">
        <f>IF(J223=AI223,"*"," ")</f>
        <v>*</v>
      </c>
      <c r="M223" s="36">
        <f>BH223</f>
        <v>990</v>
      </c>
      <c r="O223" t="str">
        <f>IF(M223=BD223,"*"," ")</f>
        <v>*</v>
      </c>
      <c r="P223" s="36">
        <f>BS223</f>
        <v>990</v>
      </c>
      <c r="R223" t="str">
        <f>IF(P223=BO223,"*"," ")</f>
        <v>*</v>
      </c>
      <c r="T223" s="21" t="str">
        <f>IFERROR(VLOOKUP(A223,'15.07.18.1 Mt Hutt SL'!C:I,7,FALSE)," ")</f>
        <v xml:space="preserve"> </v>
      </c>
      <c r="U223" s="21" t="str">
        <f>IFERROR(VLOOKUP(A223,'15.07.18.2 Mt Hutt SL'!C:I,7,FALSE)," ")</f>
        <v xml:space="preserve"> </v>
      </c>
      <c r="V223" s="21" t="str">
        <f>IFERROR(VLOOKUP(A223,'12.08.18.1 Whaka SL'!A:G,7,FALSE)," ")</f>
        <v xml:space="preserve"> </v>
      </c>
      <c r="W223" s="21" t="str">
        <f>IFERROR(VLOOKUP(A223,'12.08.18.2 Whaka SL'!A:G,7,FALSE)," ")</f>
        <v xml:space="preserve"> </v>
      </c>
      <c r="X223" s="24" t="str">
        <f>IFERROR(VLOOKUP(A223,'20.08.18.1 Coronet SL'!C:K,9,FALSE)," ")</f>
        <v xml:space="preserve"> </v>
      </c>
      <c r="Y223" s="21" t="str">
        <f>IFERROR(VLOOKUP(A223,'20.08.18.2 Coronet SL'!C:K,9,FALSE)," ")</f>
        <v xml:space="preserve"> </v>
      </c>
      <c r="Z223" s="21" t="str">
        <f>IFERROR(VLOOKUP(A223,'16.09.18.1 Mt Hutt SL'!A:B,2,FALSE)," ")</f>
        <v xml:space="preserve"> </v>
      </c>
      <c r="AA223" s="21" t="str">
        <f>IFERROR(VLOOKUP(A223,'16.09.18 .2 Mt Hutt SL'!A:B,2,FALSE)," ")</f>
        <v xml:space="preserve"> </v>
      </c>
      <c r="AB223" s="21" t="str">
        <f>IFERROR(VLOOKUP(A223,'180923.1 WH SL'!C:K,9,FALSE)," ")</f>
        <v xml:space="preserve"> </v>
      </c>
      <c r="AC223" s="21" t="str">
        <f>IFERROR(VLOOKUP(A223,'180927.1 CA SL '!A:L,12,FALSE)," ")</f>
        <v xml:space="preserve"> </v>
      </c>
      <c r="AD223" s="21" t="str">
        <f>IFERROR(VLOOKUP(A223,'180927.2 CA SL'!A:L,12,FALSE)," ")</f>
        <v xml:space="preserve"> </v>
      </c>
      <c r="AE223" s="21" t="str">
        <f>IFERROR(VLOOKUP(A223,'21.10.18.2   Snowplanet SL'!C:J,8,FALSE)," ")</f>
        <v xml:space="preserve"> </v>
      </c>
      <c r="AF223" t="str">
        <f>IFERROR(VLOOKUP(A223,'21.10.18.4 Snowplanet SL'!C:J,8,FALSE)," ")</f>
        <v xml:space="preserve"> </v>
      </c>
      <c r="AH223" s="25">
        <v>990</v>
      </c>
      <c r="AI223" s="25">
        <v>990</v>
      </c>
      <c r="AJ223" t="str">
        <f>IFERROR((SMALL(T223:AF223,1)+SMALL(T223:AF223,2))/2," ")</f>
        <v xml:space="preserve"> </v>
      </c>
      <c r="AK223" t="str">
        <f>IFERROR(SMALL(T223:AF223,1)+(SMALL(T223:AF223,1)*0.2)," ")</f>
        <v xml:space="preserve"> </v>
      </c>
      <c r="AM223" s="25">
        <f>MIN(AI223,AJ223,AK223)</f>
        <v>990</v>
      </c>
      <c r="AP223" s="21" t="str">
        <f>IFERROR(VLOOKUP(A223,'11.08.18.1 Whaka GS'!A:I,9,FALSE)," ")</f>
        <v xml:space="preserve"> </v>
      </c>
      <c r="AQ223" s="21" t="str">
        <f>IFERROR(VLOOKUP(A223,'11.08.18.2 Whaka GS'!A:G,7,FALSE)," ")</f>
        <v xml:space="preserve"> </v>
      </c>
      <c r="AR223" s="21" t="str">
        <f>IFERROR(VLOOKUP(A223,'18.08.18 .1 Coronet GS'!C:K,9,FALSE)," ")</f>
        <v xml:space="preserve"> </v>
      </c>
      <c r="AS223" s="21" t="str">
        <f>IFERROR(VLOOKUP(A223,'18.08.18 .2 Coronet GS'!C:K,9,FALSE)," ")</f>
        <v xml:space="preserve"> </v>
      </c>
      <c r="AT223" s="21" t="str">
        <f>IFERROR(VLOOKUP(A223,'19.08.18 .1 Coronet GS'!C:K,9,FALSE)," ")</f>
        <v xml:space="preserve"> </v>
      </c>
      <c r="AU223" s="21" t="str">
        <f>IFERROR(VLOOKUP(A223,'19.08.18 .2 Coronet GS'!C:K,9,FALSE)," ")</f>
        <v xml:space="preserve"> </v>
      </c>
      <c r="AV223" s="21" t="str">
        <f>IFERROR(VLOOKUP(A223,'15.09.18.1 Mt Hutt GS '!A:B,2,FALSE)," ")</f>
        <v xml:space="preserve"> </v>
      </c>
      <c r="AW223" s="21" t="str">
        <f>IFERROR(VLOOKUP(A223,'180922.1 WH GS'!C:K,9,FALSE)," ")</f>
        <v xml:space="preserve"> </v>
      </c>
      <c r="AX223" s="21" t="str">
        <f>IFERROR(VLOOKUP(A223,'180922.2 WH GS 2'!C:K,9,FALSE)," ")</f>
        <v xml:space="preserve"> </v>
      </c>
      <c r="AY223" s="21" t="str">
        <f>IFERROR(VLOOKUP(A223,'180928.1 CA GS'!A:L,12,FALSE)," " )</f>
        <v xml:space="preserve"> </v>
      </c>
      <c r="AZ223" s="21" t="str">
        <f>IFERROR(VLOOKUP(A223,'180928.2 CA GS'!C:I,7,FALSE)," ")</f>
        <v xml:space="preserve"> </v>
      </c>
      <c r="BA223" s="21" t="str">
        <f>IFERROR(VLOOKUP(A223,'180928.3 CA GS'!C:I,7,FALSE)," ")</f>
        <v xml:space="preserve"> </v>
      </c>
      <c r="BC223" s="25">
        <v>990</v>
      </c>
      <c r="BD223" s="25">
        <v>990</v>
      </c>
      <c r="BE223" t="str">
        <f>IFERROR((SMALL(AP223:BA223,1)+SMALL(AP223:BA223,2))/2," ")</f>
        <v xml:space="preserve"> </v>
      </c>
      <c r="BF223" t="str">
        <f>IFERROR(SMALL(AP223:BA223,1)+(SMALL(AP223:BA223,1)*0.2)," ")</f>
        <v xml:space="preserve"> </v>
      </c>
      <c r="BH223" s="25">
        <f>MIN(BD223,BE223,BF223)</f>
        <v>990</v>
      </c>
      <c r="BK223" s="21" t="str">
        <f>IFERROR(VLOOKUP(A223,'14.09.18 Mt Hutt SG'!A:C,2,FALSE)," ")</f>
        <v xml:space="preserve"> </v>
      </c>
      <c r="BL223" s="21" t="str">
        <f>IFERROR(VLOOKUP(A223,'14.09.18.2 Mt Hutt SG'!A:B,2,FALSE)," ")</f>
        <v xml:space="preserve"> </v>
      </c>
      <c r="BN223" s="25">
        <v>990</v>
      </c>
      <c r="BO223" s="25">
        <v>990</v>
      </c>
      <c r="BP223" t="str">
        <f>IFERROR((SMALL(BK223:BL223,1)+SMALL(BK223:BL223,2))/2," ")</f>
        <v xml:space="preserve"> </v>
      </c>
      <c r="BQ223" t="str">
        <f>IFERROR(SMALL(BK223:BL223,1)+(SMALL(BK223:BL223,1)*0.2)," ")</f>
        <v xml:space="preserve"> </v>
      </c>
      <c r="BS223" s="25">
        <f>MIN(BO223,BP223,BQ223)</f>
        <v>990</v>
      </c>
    </row>
    <row r="224" spans="1:71" x14ac:dyDescent="0.25">
      <c r="A224">
        <v>2014082265</v>
      </c>
      <c r="B224" t="s">
        <v>1438</v>
      </c>
      <c r="C224" t="s">
        <v>1439</v>
      </c>
      <c r="D224" t="s">
        <v>58</v>
      </c>
      <c r="E224" t="s">
        <v>57</v>
      </c>
      <c r="F224">
        <v>2005</v>
      </c>
      <c r="G224" t="str">
        <f>VLOOKUP(F224,'18 Age Cats'!A:B,2,FALSE)</f>
        <v>U14</v>
      </c>
      <c r="J224" s="36">
        <f>AM224</f>
        <v>990</v>
      </c>
      <c r="L224" t="str">
        <f>IF(J224=AI224,"*"," ")</f>
        <v>*</v>
      </c>
      <c r="M224" s="36">
        <f>BH224</f>
        <v>990</v>
      </c>
      <c r="O224" t="str">
        <f>IF(M224=BD224,"*"," ")</f>
        <v>*</v>
      </c>
      <c r="P224" s="36">
        <f>BS224</f>
        <v>990</v>
      </c>
      <c r="R224" t="str">
        <f>IF(P224=BO224,"*"," ")</f>
        <v>*</v>
      </c>
      <c r="Z224" s="21" t="str">
        <f>IFERROR(VLOOKUP(A224,'16.09.18.1 Mt Hutt SL'!A:B,2,FALSE)," ")</f>
        <v xml:space="preserve"> </v>
      </c>
      <c r="AA224" s="21" t="str">
        <f>IFERROR(VLOOKUP(A224,'16.09.18 .2 Mt Hutt SL'!A:B,2,FALSE)," ")</f>
        <v xml:space="preserve"> </v>
      </c>
      <c r="AB224" s="21" t="str">
        <f>IFERROR(VLOOKUP(A224,'180923.1 WH SL'!C:K,9,FALSE)," ")</f>
        <v xml:space="preserve"> </v>
      </c>
      <c r="AC224" s="21" t="str">
        <f>IFERROR(VLOOKUP(A224,'180927.1 CA SL '!A:L,12,FALSE)," ")</f>
        <v xml:space="preserve"> </v>
      </c>
      <c r="AD224" s="21" t="str">
        <f>IFERROR(VLOOKUP(A224,'180927.2 CA SL'!A:L,12,FALSE)," ")</f>
        <v xml:space="preserve"> </v>
      </c>
      <c r="AE224" s="21" t="str">
        <f>IFERROR(VLOOKUP(A224,'21.10.18.2   Snowplanet SL'!C:J,8,FALSE)," ")</f>
        <v xml:space="preserve"> </v>
      </c>
      <c r="AF224" t="str">
        <f>IFERROR(VLOOKUP(A224,'21.10.18.4 Snowplanet SL'!C:J,8,FALSE)," ")</f>
        <v xml:space="preserve"> </v>
      </c>
      <c r="AH224" s="25">
        <v>990</v>
      </c>
      <c r="AI224" s="25">
        <v>990</v>
      </c>
      <c r="AJ224" t="str">
        <f>IFERROR((SMALL(T224:AF224,1)+SMALL(T224:AF224,2))/2," ")</f>
        <v xml:space="preserve"> </v>
      </c>
      <c r="AK224" t="str">
        <f>IFERROR(SMALL(T224:AF224,1)+(SMALL(T224:AF224,1)*0.2)," ")</f>
        <v xml:space="preserve"> </v>
      </c>
      <c r="AM224" s="25">
        <f>MIN(AI224,AJ224,AK224)</f>
        <v>990</v>
      </c>
      <c r="AV224" s="21" t="str">
        <f>IFERROR(VLOOKUP(A224,'15.09.18.1 Mt Hutt GS '!A:B,2,FALSE)," ")</f>
        <v xml:space="preserve"> </v>
      </c>
      <c r="AW224" s="21" t="str">
        <f>IFERROR(VLOOKUP(A224,'180922.1 WH GS'!C:K,9,FALSE)," ")</f>
        <v xml:space="preserve"> </v>
      </c>
      <c r="AX224" s="21" t="str">
        <f>IFERROR(VLOOKUP(A224,'180922.2 WH GS 2'!C:K,9,FALSE)," ")</f>
        <v xml:space="preserve"> </v>
      </c>
      <c r="AY224" s="21" t="str">
        <f>IFERROR(VLOOKUP(A224,'180928.1 CA GS'!A:L,12,FALSE)," " )</f>
        <v xml:space="preserve"> </v>
      </c>
      <c r="AZ224" s="21" t="str">
        <f>IFERROR(VLOOKUP(A224,'180928.2 CA GS'!C:I,7,FALSE)," ")</f>
        <v xml:space="preserve"> </v>
      </c>
      <c r="BA224" s="21" t="str">
        <f>IFERROR(VLOOKUP(A224,'180928.3 CA GS'!C:I,7,FALSE)," ")</f>
        <v xml:space="preserve"> </v>
      </c>
      <c r="BC224" s="25">
        <v>990</v>
      </c>
      <c r="BD224" s="25">
        <v>990</v>
      </c>
      <c r="BE224" t="str">
        <f>IFERROR((SMALL(AP224:BA224,1)+SMALL(AP224:BA224,2))/2," ")</f>
        <v xml:space="preserve"> </v>
      </c>
      <c r="BF224" t="str">
        <f>IFERROR(SMALL(AP224:BA224,1)+(SMALL(AP224:BA224,1)*0.2)," ")</f>
        <v xml:space="preserve"> </v>
      </c>
      <c r="BH224" s="25">
        <f>MIN(BD224,BE224,BF224)</f>
        <v>990</v>
      </c>
      <c r="BK224" s="21" t="str">
        <f>IFERROR(VLOOKUP(A224,'14.09.18 Mt Hutt SG'!A:C,2,FALSE)," ")</f>
        <v xml:space="preserve"> </v>
      </c>
      <c r="BL224" s="21" t="str">
        <f>IFERROR(VLOOKUP(A224,'14.09.18.2 Mt Hutt SG'!A:B,2,FALSE)," ")</f>
        <v xml:space="preserve"> </v>
      </c>
      <c r="BN224" s="25">
        <v>990</v>
      </c>
      <c r="BO224" s="25">
        <v>990</v>
      </c>
      <c r="BP224" t="str">
        <f>IFERROR((SMALL(BK224:BL224,1)+SMALL(BK224:BL224,2))/2," ")</f>
        <v xml:space="preserve"> </v>
      </c>
      <c r="BQ224" t="str">
        <f>IFERROR(SMALL(BK224:BL224,1)+(SMALL(BK224:BL224,1)*0.2)," ")</f>
        <v xml:space="preserve"> </v>
      </c>
      <c r="BS224" s="25">
        <f>MIN(BO224,BP224,BQ224)</f>
        <v>990</v>
      </c>
    </row>
    <row r="225" spans="1:72" x14ac:dyDescent="0.25">
      <c r="A225">
        <v>2014071918</v>
      </c>
      <c r="B225" t="s">
        <v>434</v>
      </c>
      <c r="C225" t="s">
        <v>435</v>
      </c>
      <c r="D225" t="s">
        <v>58</v>
      </c>
      <c r="E225" t="s">
        <v>57</v>
      </c>
      <c r="F225">
        <v>2001</v>
      </c>
      <c r="G225" t="str">
        <f>VLOOKUP(F225,'18 Age Cats'!A:B,2,FALSE)</f>
        <v>U19</v>
      </c>
      <c r="H225" t="s">
        <v>598</v>
      </c>
      <c r="I225" t="s">
        <v>598</v>
      </c>
      <c r="J225" s="36">
        <f>AM225</f>
        <v>287.09400000000005</v>
      </c>
      <c r="K225">
        <v>48</v>
      </c>
      <c r="L225" t="str">
        <f>IF(J225=AI225,"*"," ")</f>
        <v>*</v>
      </c>
      <c r="M225" s="36">
        <f>BH225</f>
        <v>215.26499999999999</v>
      </c>
      <c r="N225">
        <v>47</v>
      </c>
      <c r="O225" t="str">
        <f>IF(M225=BD225,"*"," ")</f>
        <v>*</v>
      </c>
      <c r="P225" s="36">
        <f>BS225</f>
        <v>227.14499999999992</v>
      </c>
      <c r="Q225">
        <v>26</v>
      </c>
      <c r="R225" t="str">
        <f>IF(P225=BO225,"*"," ")</f>
        <v>*</v>
      </c>
      <c r="T225" s="21" t="str">
        <f>IFERROR(VLOOKUP(A225,'15.07.18.1 Mt Hutt SL'!C:I,7,FALSE)," ")</f>
        <v xml:space="preserve"> </v>
      </c>
      <c r="U225" s="21" t="str">
        <f>IFERROR(VLOOKUP(A225,'15.07.18.2 Mt Hutt SL'!C:I,7,FALSE)," ")</f>
        <v xml:space="preserve"> </v>
      </c>
      <c r="V225" s="21" t="str">
        <f>IFERROR(VLOOKUP(A225,'12.08.18.1 Whaka SL'!A:G,7,FALSE)," ")</f>
        <v xml:space="preserve"> </v>
      </c>
      <c r="W225" s="21" t="str">
        <f>IFERROR(VLOOKUP(A225,'12.08.18.2 Whaka SL'!A:G,7,FALSE)," ")</f>
        <v xml:space="preserve"> </v>
      </c>
      <c r="X225" s="24" t="str">
        <f>IFERROR(VLOOKUP(A225,'20.08.18.1 Coronet SL'!C:K,9,FALSE)," ")</f>
        <v xml:space="preserve"> </v>
      </c>
      <c r="Y225" s="21" t="str">
        <f>IFERROR(VLOOKUP(A225,'20.08.18.2 Coronet SL'!C:K,9,FALSE)," ")</f>
        <v xml:space="preserve"> </v>
      </c>
      <c r="Z225" s="21" t="str">
        <f>IFERROR(VLOOKUP(A225,'16.09.18.1 Mt Hutt SL'!A:B,2,FALSE)," ")</f>
        <v xml:space="preserve"> </v>
      </c>
      <c r="AA225" s="21" t="str">
        <f>IFERROR(VLOOKUP(A225,'16.09.18 .2 Mt Hutt SL'!A:B,2,FALSE)," ")</f>
        <v xml:space="preserve"> </v>
      </c>
      <c r="AB225" s="21" t="str">
        <f>IFERROR(VLOOKUP(A225,'180923.1 WH SL'!C:K,9,FALSE)," ")</f>
        <v xml:space="preserve"> </v>
      </c>
      <c r="AC225" s="21" t="str">
        <f>IFERROR(VLOOKUP(A225,'180927.1 CA SL '!A:L,12,FALSE)," ")</f>
        <v xml:space="preserve"> </v>
      </c>
      <c r="AD225" s="21" t="str">
        <f>IFERROR(VLOOKUP(A225,'180927.2 CA SL'!A:L,12,FALSE)," ")</f>
        <v xml:space="preserve"> </v>
      </c>
      <c r="AE225" s="21" t="str">
        <f>IFERROR(VLOOKUP(A225,'21.10.18.2   Snowplanet SL'!C:J,8,FALSE)," ")</f>
        <v xml:space="preserve"> </v>
      </c>
      <c r="AF225" t="str">
        <f>IFERROR(VLOOKUP(A225,'21.10.18.4 Snowplanet SL'!C:J,8,FALSE)," ")</f>
        <v xml:space="preserve"> </v>
      </c>
      <c r="AH225" s="25">
        <f>IFERROR(VLOOKUP(A225,'18.0 Base List'!A:G,5,FALSE),"990.00")</f>
        <v>191.39600000000002</v>
      </c>
      <c r="AI225" s="25">
        <f>AH225+(AH225*0.5)</f>
        <v>287.09400000000005</v>
      </c>
      <c r="AJ225" t="str">
        <f>IFERROR((SMALL(T225:AF225,1)+SMALL(T225:AF225,2))/2," ")</f>
        <v xml:space="preserve"> </v>
      </c>
      <c r="AK225" t="str">
        <f>IFERROR(SMALL(T225:AF225,1)+(SMALL(T225:AF225,1)*0.2)," ")</f>
        <v xml:space="preserve"> </v>
      </c>
      <c r="AM225" s="25">
        <f>MIN(AI225,AJ225,AK225)</f>
        <v>287.09400000000005</v>
      </c>
      <c r="AP225" s="21" t="str">
        <f>IFERROR(VLOOKUP(A225,'11.08.18.1 Whaka GS'!A:I,9,FALSE)," ")</f>
        <v xml:space="preserve"> </v>
      </c>
      <c r="AQ225" s="21" t="str">
        <f>IFERROR(VLOOKUP(A225,'11.08.18.2 Whaka GS'!A:G,7,FALSE)," ")</f>
        <v xml:space="preserve"> </v>
      </c>
      <c r="AR225" s="21" t="str">
        <f>IFERROR(VLOOKUP(A225,'18.08.18 .1 Coronet GS'!C:K,9,FALSE)," ")</f>
        <v xml:space="preserve"> </v>
      </c>
      <c r="AS225" s="21" t="str">
        <f>IFERROR(VLOOKUP(A225,'18.08.18 .2 Coronet GS'!C:K,9,FALSE)," ")</f>
        <v xml:space="preserve"> </v>
      </c>
      <c r="AT225" s="21" t="str">
        <f>IFERROR(VLOOKUP(A225,'19.08.18 .1 Coronet GS'!C:K,9,FALSE)," ")</f>
        <v xml:space="preserve"> </v>
      </c>
      <c r="AU225" s="21" t="str">
        <f>IFERROR(VLOOKUP(A225,'19.08.18 .2 Coronet GS'!C:K,9,FALSE)," ")</f>
        <v xml:space="preserve"> </v>
      </c>
      <c r="AV225" s="21" t="str">
        <f>IFERROR(VLOOKUP(A225,'15.09.18.1 Mt Hutt GS '!A:B,2,FALSE)," ")</f>
        <v xml:space="preserve"> </v>
      </c>
      <c r="AW225" s="21" t="str">
        <f>IFERROR(VLOOKUP(A225,'180922.1 WH GS'!C:K,9,FALSE)," ")</f>
        <v xml:space="preserve"> </v>
      </c>
      <c r="AX225" s="21" t="str">
        <f>IFERROR(VLOOKUP(A225,'180922.2 WH GS 2'!C:K,9,FALSE)," ")</f>
        <v xml:space="preserve"> </v>
      </c>
      <c r="AY225" s="21" t="str">
        <f>IFERROR(VLOOKUP(A225,'180928.1 CA GS'!A:L,12,FALSE)," " )</f>
        <v xml:space="preserve"> </v>
      </c>
      <c r="AZ225" s="21" t="str">
        <f>IFERROR(VLOOKUP(A225,'180928.2 CA GS'!C:I,7,FALSE)," ")</f>
        <v xml:space="preserve"> </v>
      </c>
      <c r="BA225" s="21" t="str">
        <f>IFERROR(VLOOKUP(A225,'180928.3 CA GS'!C:I,7,FALSE)," ")</f>
        <v xml:space="preserve"> </v>
      </c>
      <c r="BC225" s="25">
        <f>IFERROR(VLOOKUP(A225,'18.0 Base List'!A:F,6,FALSE),"990.00")</f>
        <v>143.51</v>
      </c>
      <c r="BD225" s="25">
        <f>BC225+(BC225*0.5)</f>
        <v>215.26499999999999</v>
      </c>
      <c r="BE225" t="str">
        <f>IFERROR((SMALL(AP225:BA225,1)+SMALL(AP225:BA225,2))/2," ")</f>
        <v xml:space="preserve"> </v>
      </c>
      <c r="BF225" t="str">
        <f>IFERROR(SMALL(AP225:BA225,1)+(SMALL(AP225:BA225,1)*0.2)," ")</f>
        <v xml:space="preserve"> </v>
      </c>
      <c r="BH225" s="25">
        <f>MIN(BD225,BE225,BF225)</f>
        <v>215.26499999999999</v>
      </c>
      <c r="BK225" s="21" t="str">
        <f>IFERROR(VLOOKUP(A225,'14.09.18 Mt Hutt SG'!A:C,2,FALSE)," ")</f>
        <v xml:space="preserve"> </v>
      </c>
      <c r="BL225" s="21" t="str">
        <f>IFERROR(VLOOKUP(A225,'14.09.18.2 Mt Hutt SG'!A:B,2,FALSE)," ")</f>
        <v xml:space="preserve"> </v>
      </c>
      <c r="BN225" s="25">
        <f>IFERROR(VLOOKUP(A225,'18.0 Base List'!A:G,7,FALSE),990)</f>
        <v>151.42999999999995</v>
      </c>
      <c r="BO225" s="25">
        <f>BN225+(BN225*0.5)</f>
        <v>227.14499999999992</v>
      </c>
      <c r="BP225" t="str">
        <f>IFERROR((SMALL(BK225:BL225,1)+SMALL(BK225:BL225,2))/2," ")</f>
        <v xml:space="preserve"> </v>
      </c>
      <c r="BQ225" t="str">
        <f>IFERROR(SMALL(BK225:BL225,1)+(SMALL(BK225:BL225,1)*0.2)," ")</f>
        <v xml:space="preserve"> </v>
      </c>
      <c r="BS225" s="25">
        <f>MIN(BO225,BP225,BQ225)</f>
        <v>227.14499999999992</v>
      </c>
    </row>
    <row r="226" spans="1:72" x14ac:dyDescent="0.25">
      <c r="A226">
        <v>2017090214</v>
      </c>
      <c r="B226" t="s">
        <v>263</v>
      </c>
      <c r="C226" t="s">
        <v>435</v>
      </c>
      <c r="D226" t="s">
        <v>58</v>
      </c>
      <c r="E226" t="s">
        <v>57</v>
      </c>
      <c r="F226">
        <v>2005</v>
      </c>
      <c r="G226" t="str">
        <f>VLOOKUP(F226,'18 Age Cats'!A:B,2,FALSE)</f>
        <v>U14</v>
      </c>
      <c r="H226" t="s">
        <v>502</v>
      </c>
      <c r="I226" t="s">
        <v>606</v>
      </c>
      <c r="J226" s="36">
        <f>AM226</f>
        <v>990</v>
      </c>
      <c r="L226" t="str">
        <f>IF(J226=AI226,"*"," ")</f>
        <v>*</v>
      </c>
      <c r="M226" s="36">
        <f>BH226</f>
        <v>990</v>
      </c>
      <c r="O226" t="str">
        <f>IF(M226=BD226,"*"," ")</f>
        <v>*</v>
      </c>
      <c r="P226" s="36">
        <f>BS226</f>
        <v>990</v>
      </c>
      <c r="R226" t="str">
        <f>IF(P226=BO226,"*"," ")</f>
        <v>*</v>
      </c>
      <c r="T226" s="21" t="str">
        <f>IFERROR(VLOOKUP(A226,'15.07.18.1 Mt Hutt SL'!C:I,7,FALSE)," ")</f>
        <v xml:space="preserve"> </v>
      </c>
      <c r="U226" s="21" t="str">
        <f>IFERROR(VLOOKUP(A226,'15.07.18.2 Mt Hutt SL'!C:I,7,FALSE)," ")</f>
        <v xml:space="preserve"> </v>
      </c>
      <c r="V226" s="21" t="str">
        <f>IFERROR(VLOOKUP(A226,'12.08.18.1 Whaka SL'!A:G,7,FALSE)," ")</f>
        <v xml:space="preserve"> </v>
      </c>
      <c r="W226" s="21" t="str">
        <f>IFERROR(VLOOKUP(A226,'12.08.18.2 Whaka SL'!A:G,7,FALSE)," ")</f>
        <v xml:space="preserve"> </v>
      </c>
      <c r="X226" s="24" t="str">
        <f>IFERROR(VLOOKUP(A226,'20.08.18.1 Coronet SL'!C:K,9,FALSE)," ")</f>
        <v xml:space="preserve"> </v>
      </c>
      <c r="Y226" s="21" t="str">
        <f>IFERROR(VLOOKUP(A226,'20.08.18.2 Coronet SL'!C:K,9,FALSE)," ")</f>
        <v xml:space="preserve"> </v>
      </c>
      <c r="Z226" s="21" t="str">
        <f>IFERROR(VLOOKUP(A226,'16.09.18.1 Mt Hutt SL'!A:B,2,FALSE)," ")</f>
        <v xml:space="preserve"> </v>
      </c>
      <c r="AA226" s="21" t="str">
        <f>IFERROR(VLOOKUP(A226,'16.09.18 .2 Mt Hutt SL'!A:B,2,FALSE)," ")</f>
        <v xml:space="preserve"> </v>
      </c>
      <c r="AB226" s="21" t="str">
        <f>IFERROR(VLOOKUP(A226,'180923.1 WH SL'!C:K,9,FALSE)," ")</f>
        <v xml:space="preserve"> </v>
      </c>
      <c r="AC226" s="21" t="str">
        <f>IFERROR(VLOOKUP(A226,'180927.1 CA SL '!A:L,12,FALSE)," ")</f>
        <v xml:space="preserve"> </v>
      </c>
      <c r="AD226" s="21" t="str">
        <f>IFERROR(VLOOKUP(A226,'180927.2 CA SL'!A:L,12,FALSE)," ")</f>
        <v xml:space="preserve"> </v>
      </c>
      <c r="AE226" s="21" t="str">
        <f>IFERROR(VLOOKUP(A226,'21.10.18.2   Snowplanet SL'!C:J,8,FALSE)," ")</f>
        <v xml:space="preserve"> </v>
      </c>
      <c r="AF226" t="str">
        <f>IFERROR(VLOOKUP(A226,'21.10.18.4 Snowplanet SL'!C:J,8,FALSE)," ")</f>
        <v xml:space="preserve"> </v>
      </c>
      <c r="AH226" s="25">
        <v>990</v>
      </c>
      <c r="AI226" s="25">
        <v>990</v>
      </c>
      <c r="AJ226" t="str">
        <f>IFERROR((SMALL(T226:AF226,1)+SMALL(T226:AF226,2))/2," ")</f>
        <v xml:space="preserve"> </v>
      </c>
      <c r="AK226" t="str">
        <f>IFERROR(SMALL(T226:AF226,1)+(SMALL(T226:AF226,1)*0.2)," ")</f>
        <v xml:space="preserve"> </v>
      </c>
      <c r="AM226" s="25">
        <f>MIN(AI226,AJ226,AK226)</f>
        <v>990</v>
      </c>
      <c r="AP226" s="21" t="str">
        <f>IFERROR(VLOOKUP(A226,'11.08.18.1 Whaka GS'!A:I,9,FALSE)," ")</f>
        <v xml:space="preserve"> </v>
      </c>
      <c r="AQ226" s="21" t="str">
        <f>IFERROR(VLOOKUP(A226,'11.08.18.2 Whaka GS'!A:G,7,FALSE)," ")</f>
        <v xml:space="preserve"> </v>
      </c>
      <c r="AR226" s="21" t="str">
        <f>IFERROR(VLOOKUP(A226,'18.08.18 .1 Coronet GS'!C:K,9,FALSE)," ")</f>
        <v xml:space="preserve"> </v>
      </c>
      <c r="AS226" s="21" t="str">
        <f>IFERROR(VLOOKUP(A226,'18.08.18 .2 Coronet GS'!C:K,9,FALSE)," ")</f>
        <v xml:space="preserve"> </v>
      </c>
      <c r="AT226" s="21" t="str">
        <f>IFERROR(VLOOKUP(A226,'19.08.18 .1 Coronet GS'!C:K,9,FALSE)," ")</f>
        <v xml:space="preserve"> </v>
      </c>
      <c r="AU226" s="21" t="str">
        <f>IFERROR(VLOOKUP(A226,'19.08.18 .2 Coronet GS'!C:K,9,FALSE)," ")</f>
        <v xml:space="preserve"> </v>
      </c>
      <c r="AV226" s="21" t="str">
        <f>IFERROR(VLOOKUP(A226,'15.09.18.1 Mt Hutt GS '!A:B,2,FALSE)," ")</f>
        <v xml:space="preserve"> </v>
      </c>
      <c r="AW226" s="21" t="str">
        <f>IFERROR(VLOOKUP(A226,'180922.1 WH GS'!C:K,9,FALSE)," ")</f>
        <v xml:space="preserve"> </v>
      </c>
      <c r="AX226" s="21" t="str">
        <f>IFERROR(VLOOKUP(A226,'180922.2 WH GS 2'!C:K,9,FALSE)," ")</f>
        <v xml:space="preserve"> </v>
      </c>
      <c r="AY226" s="21" t="str">
        <f>IFERROR(VLOOKUP(A226,'180928.1 CA GS'!A:L,12,FALSE)," " )</f>
        <v xml:space="preserve"> </v>
      </c>
      <c r="AZ226" s="21" t="str">
        <f>IFERROR(VLOOKUP(A226,'180928.2 CA GS'!C:I,7,FALSE)," ")</f>
        <v xml:space="preserve"> </v>
      </c>
      <c r="BA226" s="21" t="str">
        <f>IFERROR(VLOOKUP(A226,'180928.3 CA GS'!C:I,7,FALSE)," ")</f>
        <v xml:space="preserve"> </v>
      </c>
      <c r="BC226" s="25">
        <v>990</v>
      </c>
      <c r="BD226" s="25">
        <v>990</v>
      </c>
      <c r="BE226" t="str">
        <f>IFERROR((SMALL(AP226:BA226,1)+SMALL(AP226:BA226,2))/2," ")</f>
        <v xml:space="preserve"> </v>
      </c>
      <c r="BF226" t="str">
        <f>IFERROR(SMALL(AP226:BA226,1)+(SMALL(AP226:BA226,1)*0.2)," ")</f>
        <v xml:space="preserve"> </v>
      </c>
      <c r="BH226" s="25">
        <f>MIN(BD226,BE226,BF226)</f>
        <v>990</v>
      </c>
      <c r="BK226" s="21" t="str">
        <f>IFERROR(VLOOKUP(A226,'14.09.18 Mt Hutt SG'!A:C,2,FALSE)," ")</f>
        <v xml:space="preserve"> </v>
      </c>
      <c r="BL226" s="21" t="str">
        <f>IFERROR(VLOOKUP(A226,'14.09.18.2 Mt Hutt SG'!A:B,2,FALSE)," ")</f>
        <v xml:space="preserve"> </v>
      </c>
      <c r="BN226" s="25">
        <v>990</v>
      </c>
      <c r="BO226" s="25">
        <v>990</v>
      </c>
      <c r="BP226" t="str">
        <f>IFERROR((SMALL(BK226:BL226,1)+SMALL(BK226:BL226,2))/2," ")</f>
        <v xml:space="preserve"> </v>
      </c>
      <c r="BQ226" t="str">
        <f>IFERROR(SMALL(BK226:BL226,1)+(SMALL(BK226:BL226,1)*0.2)," ")</f>
        <v xml:space="preserve"> </v>
      </c>
      <c r="BS226" s="25">
        <f>MIN(BO226,BP226,BQ226)</f>
        <v>990</v>
      </c>
    </row>
    <row r="227" spans="1:72" x14ac:dyDescent="0.25">
      <c r="A227">
        <v>2018080531</v>
      </c>
      <c r="B227" t="s">
        <v>760</v>
      </c>
      <c r="C227" t="s">
        <v>761</v>
      </c>
      <c r="D227" t="s">
        <v>157</v>
      </c>
      <c r="E227" t="s">
        <v>52</v>
      </c>
      <c r="F227">
        <v>2004</v>
      </c>
      <c r="G227" t="str">
        <f>VLOOKUP(F227,'18 Age Cats'!A:B,2,FALSE)</f>
        <v>U16</v>
      </c>
      <c r="J227" s="36">
        <f>AM227</f>
        <v>431.17</v>
      </c>
      <c r="K227">
        <v>78</v>
      </c>
      <c r="L227" t="str">
        <f>IF(J227=AI227,"*"," ")</f>
        <v xml:space="preserve"> </v>
      </c>
      <c r="M227" s="36">
        <f>BH227</f>
        <v>282.01499999999999</v>
      </c>
      <c r="N227">
        <v>69</v>
      </c>
      <c r="O227" t="str">
        <f>IF(M227=BD227,"*"," ")</f>
        <v xml:space="preserve"> </v>
      </c>
      <c r="P227" s="36">
        <f>BS227</f>
        <v>990</v>
      </c>
      <c r="R227" t="str">
        <f>IF(P227=BO227,"*"," ")</f>
        <v>*</v>
      </c>
      <c r="V227" s="21" t="str">
        <f>IFERROR(VLOOKUP(A227,'12.08.18.1 Whaka SL'!A:G,7,FALSE)," ")</f>
        <v xml:space="preserve"> </v>
      </c>
      <c r="W227" s="21" t="str">
        <f>IFERROR(VLOOKUP(A227,'12.08.18.2 Whaka SL'!A:G,7,FALSE)," ")</f>
        <v xml:space="preserve"> </v>
      </c>
      <c r="X227" s="24">
        <f>IFERROR(VLOOKUP(A227,'20.08.18.1 Coronet SL'!C:K,9,FALSE)," ")</f>
        <v>456.24</v>
      </c>
      <c r="Y227" s="21">
        <f>IFERROR(VLOOKUP(A227,'20.08.18.2 Coronet SL'!C:K,9,FALSE)," ")</f>
        <v>406.1</v>
      </c>
      <c r="Z227" s="21" t="str">
        <f>IFERROR(VLOOKUP(A227,'16.09.18.1 Mt Hutt SL'!A:B,2,FALSE)," ")</f>
        <v xml:space="preserve"> </v>
      </c>
      <c r="AA227" s="21" t="str">
        <f>IFERROR(VLOOKUP(A227,'16.09.18 .2 Mt Hutt SL'!A:B,2,FALSE)," ")</f>
        <v xml:space="preserve"> </v>
      </c>
      <c r="AB227" s="21" t="str">
        <f>IFERROR(VLOOKUP(A227,'180923.1 WH SL'!C:K,9,FALSE)," ")</f>
        <v xml:space="preserve"> </v>
      </c>
      <c r="AC227" s="21" t="str">
        <f>IFERROR(VLOOKUP(A227,'180927.1 CA SL '!A:L,12,FALSE)," ")</f>
        <v xml:space="preserve"> </v>
      </c>
      <c r="AD227" s="21" t="str">
        <f>IFERROR(VLOOKUP(A227,'180927.2 CA SL'!A:L,12,FALSE)," ")</f>
        <v xml:space="preserve"> </v>
      </c>
      <c r="AE227" s="21" t="str">
        <f>IFERROR(VLOOKUP(A227,'21.10.18.2   Snowplanet SL'!C:J,8,FALSE)," ")</f>
        <v xml:space="preserve"> </v>
      </c>
      <c r="AF227" t="str">
        <f>IFERROR(VLOOKUP(A227,'21.10.18.4 Snowplanet SL'!C:J,8,FALSE)," ")</f>
        <v xml:space="preserve"> </v>
      </c>
      <c r="AH227" s="25">
        <v>990</v>
      </c>
      <c r="AI227" s="25">
        <v>990</v>
      </c>
      <c r="AJ227">
        <f>IFERROR((SMALL(T227:AF227,1)+SMALL(T227:AF227,2))/2," ")</f>
        <v>431.17</v>
      </c>
      <c r="AK227">
        <f>IFERROR(SMALL(T227:AF227,1)+(SMALL(T227:AF227,1)*0.2)," ")</f>
        <v>487.32000000000005</v>
      </c>
      <c r="AM227" s="25">
        <f>MIN(AI227,AJ227,AK227)</f>
        <v>431.17</v>
      </c>
      <c r="AP227" s="21" t="str">
        <f>IFERROR(VLOOKUP(A227,'11.08.18.1 Whaka GS'!A:I,9,FALSE)," ")</f>
        <v xml:space="preserve"> </v>
      </c>
      <c r="AQ227" s="21" t="str">
        <f>IFERROR(VLOOKUP(A227,'11.08.18.2 Whaka GS'!A:G,7,FALSE)," ")</f>
        <v xml:space="preserve"> </v>
      </c>
      <c r="AR227" s="21">
        <f>IFERROR(VLOOKUP(A227,'18.08.18 .1 Coronet GS'!C:K,9,FALSE)," ")</f>
        <v>271.5</v>
      </c>
      <c r="AS227" s="21">
        <f>IFERROR(VLOOKUP(A227,'18.08.18 .2 Coronet GS'!C:K,9,FALSE)," ")</f>
        <v>292.52999999999997</v>
      </c>
      <c r="AT227" s="21">
        <f>IFERROR(VLOOKUP(A227,'19.08.18 .1 Coronet GS'!C:K,9,FALSE)," ")</f>
        <v>348.57</v>
      </c>
      <c r="AU227" s="21">
        <f>IFERROR(VLOOKUP(A227,'19.08.18 .2 Coronet GS'!C:K,9,FALSE)," ")</f>
        <v>319.79000000000002</v>
      </c>
      <c r="AV227" s="21" t="str">
        <f>IFERROR(VLOOKUP(A227,'15.09.18.1 Mt Hutt GS '!A:B,2,FALSE)," ")</f>
        <v xml:space="preserve"> </v>
      </c>
      <c r="AW227" s="21" t="str">
        <f>IFERROR(VLOOKUP(A227,'180922.1 WH GS'!C:K,9,FALSE)," ")</f>
        <v xml:space="preserve"> </v>
      </c>
      <c r="AX227" s="21" t="str">
        <f>IFERROR(VLOOKUP(A227,'180922.2 WH GS 2'!C:K,9,FALSE)," ")</f>
        <v xml:space="preserve"> </v>
      </c>
      <c r="AY227" s="21" t="str">
        <f>IFERROR(VLOOKUP(A227,'180928.1 CA GS'!A:L,12,FALSE)," " )</f>
        <v xml:space="preserve"> </v>
      </c>
      <c r="AZ227" s="21" t="str">
        <f>IFERROR(VLOOKUP(A227,'180928.2 CA GS'!C:I,7,FALSE)," ")</f>
        <v xml:space="preserve"> </v>
      </c>
      <c r="BA227" s="21" t="str">
        <f>IFERROR(VLOOKUP(A227,'180928.3 CA GS'!C:I,7,FALSE)," ")</f>
        <v xml:space="preserve"> </v>
      </c>
      <c r="BC227" s="25">
        <v>990</v>
      </c>
      <c r="BD227" s="25">
        <v>990</v>
      </c>
      <c r="BE227">
        <f>IFERROR((SMALL(AP227:BA227,1)+SMALL(AP227:BA227,2))/2," ")</f>
        <v>282.01499999999999</v>
      </c>
      <c r="BF227">
        <f>IFERROR(SMALL(AP227:BA227,1)+(SMALL(AP227:BA227,1)*0.2)," ")</f>
        <v>325.8</v>
      </c>
      <c r="BH227" s="25">
        <f>MIN(BD227,BE227,BF227)</f>
        <v>282.01499999999999</v>
      </c>
      <c r="BK227" s="21" t="str">
        <f>IFERROR(VLOOKUP(A227,'14.09.18 Mt Hutt SG'!A:C,2,FALSE)," ")</f>
        <v xml:space="preserve"> </v>
      </c>
      <c r="BL227" s="21" t="str">
        <f>IFERROR(VLOOKUP(A227,'14.09.18.2 Mt Hutt SG'!A:B,2,FALSE)," ")</f>
        <v xml:space="preserve"> </v>
      </c>
      <c r="BN227" s="25">
        <v>990</v>
      </c>
      <c r="BO227" s="25">
        <v>990</v>
      </c>
      <c r="BP227" t="str">
        <f>IFERROR((SMALL(BK227:BL227,1)+SMALL(BK227:BL227,2))/2," ")</f>
        <v xml:space="preserve"> </v>
      </c>
      <c r="BQ227" t="str">
        <f>IFERROR(SMALL(BK227:BL227,1)+(SMALL(BK227:BL227,1)*0.2)," ")</f>
        <v xml:space="preserve"> </v>
      </c>
      <c r="BS227" s="25">
        <f>MIN(BO227,BP227,BQ227)</f>
        <v>990</v>
      </c>
    </row>
    <row r="228" spans="1:72" x14ac:dyDescent="0.25">
      <c r="A228">
        <v>2016093853</v>
      </c>
      <c r="B228" t="s">
        <v>1440</v>
      </c>
      <c r="C228" t="s">
        <v>1441</v>
      </c>
      <c r="D228" t="s">
        <v>58</v>
      </c>
      <c r="E228" t="s">
        <v>57</v>
      </c>
      <c r="F228">
        <v>2006</v>
      </c>
      <c r="G228" t="str">
        <f>VLOOKUP(F228,'18 Age Cats'!A:B,2,FALSE)</f>
        <v>U14</v>
      </c>
      <c r="J228" s="36">
        <f>AM228</f>
        <v>990</v>
      </c>
      <c r="L228" t="str">
        <f>IF(J228=AI228,"*"," ")</f>
        <v>*</v>
      </c>
      <c r="M228" s="36">
        <f>BH228</f>
        <v>990</v>
      </c>
      <c r="O228" t="str">
        <f>IF(M228=BD228,"*"," ")</f>
        <v>*</v>
      </c>
      <c r="P228" s="36">
        <f>BS228</f>
        <v>990</v>
      </c>
      <c r="R228" t="str">
        <f>IF(P228=BO228,"*"," ")</f>
        <v>*</v>
      </c>
      <c r="Z228" s="21" t="str">
        <f>IFERROR(VLOOKUP(A228,'16.09.18.1 Mt Hutt SL'!A:B,2,FALSE)," ")</f>
        <v xml:space="preserve"> </v>
      </c>
      <c r="AA228" s="21" t="str">
        <f>IFERROR(VLOOKUP(A228,'16.09.18 .2 Mt Hutt SL'!A:B,2,FALSE)," ")</f>
        <v xml:space="preserve"> </v>
      </c>
      <c r="AB228" s="21" t="str">
        <f>IFERROR(VLOOKUP(A228,'180923.1 WH SL'!C:K,9,FALSE)," ")</f>
        <v xml:space="preserve"> </v>
      </c>
      <c r="AC228" s="21" t="str">
        <f>IFERROR(VLOOKUP(A228,'180927.1 CA SL '!A:L,12,FALSE)," ")</f>
        <v xml:space="preserve"> </v>
      </c>
      <c r="AD228" s="21" t="str">
        <f>IFERROR(VLOOKUP(A228,'180927.2 CA SL'!A:L,12,FALSE)," ")</f>
        <v xml:space="preserve"> </v>
      </c>
      <c r="AE228" s="21" t="str">
        <f>IFERROR(VLOOKUP(A228,'21.10.18.2   Snowplanet SL'!C:J,8,FALSE)," ")</f>
        <v xml:space="preserve"> </v>
      </c>
      <c r="AF228" t="str">
        <f>IFERROR(VLOOKUP(A228,'21.10.18.4 Snowplanet SL'!C:J,8,FALSE)," ")</f>
        <v xml:space="preserve"> </v>
      </c>
      <c r="AH228" s="25">
        <v>990</v>
      </c>
      <c r="AI228" s="25">
        <v>990</v>
      </c>
      <c r="AJ228" t="str">
        <f>IFERROR((SMALL(T228:AF228,1)+SMALL(T228:AF228,2))/2," ")</f>
        <v xml:space="preserve"> </v>
      </c>
      <c r="AK228" t="str">
        <f>IFERROR(SMALL(T228:AF228,1)+(SMALL(T228:AF228,1)*0.2)," ")</f>
        <v xml:space="preserve"> </v>
      </c>
      <c r="AM228" s="25">
        <f>MIN(AI228,AJ228,AK228)</f>
        <v>990</v>
      </c>
      <c r="AV228" s="21" t="str">
        <f>IFERROR(VLOOKUP(A228,'15.09.18.1 Mt Hutt GS '!A:B,2,FALSE)," ")</f>
        <v xml:space="preserve"> </v>
      </c>
      <c r="AW228" s="21" t="str">
        <f>IFERROR(VLOOKUP(A228,'180922.1 WH GS'!C:K,9,FALSE)," ")</f>
        <v xml:space="preserve"> </v>
      </c>
      <c r="AX228" s="21" t="str">
        <f>IFERROR(VLOOKUP(A228,'180922.2 WH GS 2'!C:K,9,FALSE)," ")</f>
        <v xml:space="preserve"> </v>
      </c>
      <c r="AY228" s="21" t="str">
        <f>IFERROR(VLOOKUP(A228,'180928.1 CA GS'!A:L,12,FALSE)," " )</f>
        <v xml:space="preserve"> </v>
      </c>
      <c r="AZ228" s="21" t="str">
        <f>IFERROR(VLOOKUP(A228,'180928.2 CA GS'!C:I,7,FALSE)," ")</f>
        <v xml:space="preserve"> </v>
      </c>
      <c r="BA228" s="21" t="str">
        <f>IFERROR(VLOOKUP(A228,'180928.3 CA GS'!C:I,7,FALSE)," ")</f>
        <v xml:space="preserve"> </v>
      </c>
      <c r="BC228" s="25">
        <v>990</v>
      </c>
      <c r="BD228" s="25">
        <v>990</v>
      </c>
      <c r="BE228" t="str">
        <f>IFERROR((SMALL(AP228:BA228,1)+SMALL(AP228:BA228,2))/2," ")</f>
        <v xml:space="preserve"> </v>
      </c>
      <c r="BF228" t="str">
        <f>IFERROR(SMALL(AP228:BA228,1)+(SMALL(AP228:BA228,1)*0.2)," ")</f>
        <v xml:space="preserve"> </v>
      </c>
      <c r="BH228" s="25">
        <f>MIN(BD228,BE228,BF228)</f>
        <v>990</v>
      </c>
      <c r="BK228" s="21" t="str">
        <f>IFERROR(VLOOKUP(A228,'14.09.18 Mt Hutt SG'!A:C,2,FALSE)," ")</f>
        <v xml:space="preserve"> </v>
      </c>
      <c r="BL228" s="21" t="str">
        <f>IFERROR(VLOOKUP(A228,'14.09.18.2 Mt Hutt SG'!A:B,2,FALSE)," ")</f>
        <v xml:space="preserve"> </v>
      </c>
      <c r="BN228" s="25">
        <v>990</v>
      </c>
      <c r="BO228" s="25">
        <v>990</v>
      </c>
      <c r="BP228" t="str">
        <f>IFERROR((SMALL(BK228:BL228,1)+SMALL(BK228:BL228,2))/2," ")</f>
        <v xml:space="preserve"> </v>
      </c>
      <c r="BQ228" t="str">
        <f>IFERROR(SMALL(BK228:BL228,1)+(SMALL(BK228:BL228,1)*0.2)," ")</f>
        <v xml:space="preserve"> </v>
      </c>
      <c r="BS228" s="25">
        <f>MIN(BO228,BP228,BQ228)</f>
        <v>990</v>
      </c>
    </row>
    <row r="229" spans="1:72" x14ac:dyDescent="0.25">
      <c r="A229">
        <v>2015063003</v>
      </c>
      <c r="B229" t="s">
        <v>74</v>
      </c>
      <c r="C229" t="s">
        <v>75</v>
      </c>
      <c r="D229" t="s">
        <v>58</v>
      </c>
      <c r="E229" t="s">
        <v>57</v>
      </c>
      <c r="F229">
        <v>2005</v>
      </c>
      <c r="G229" t="str">
        <f>VLOOKUP(F229,'18 Age Cats'!A:B,2,FALSE)</f>
        <v>U14</v>
      </c>
      <c r="H229" t="s">
        <v>514</v>
      </c>
      <c r="I229" t="s">
        <v>514</v>
      </c>
      <c r="J229" s="36">
        <f>AM229</f>
        <v>212.05200000000002</v>
      </c>
      <c r="K229">
        <v>36</v>
      </c>
      <c r="L229" t="str">
        <f>IF(J229=AI229,"*"," ")</f>
        <v xml:space="preserve"> </v>
      </c>
      <c r="M229" s="36">
        <f>BH229</f>
        <v>155.44499999999999</v>
      </c>
      <c r="N229">
        <v>26</v>
      </c>
      <c r="O229" t="str">
        <f>IF(M229=BD229,"*"," ")</f>
        <v xml:space="preserve"> </v>
      </c>
      <c r="P229" s="36">
        <f>BS229</f>
        <v>212.316</v>
      </c>
      <c r="Q229">
        <v>20</v>
      </c>
      <c r="R229" t="str">
        <f>IF(P229=BO229,"*"," ")</f>
        <v xml:space="preserve"> </v>
      </c>
      <c r="T229" s="21" t="str">
        <f>IFERROR(VLOOKUP(A229,'15.07.18.1 Mt Hutt SL'!C:I,7,FALSE)," ")</f>
        <v xml:space="preserve"> </v>
      </c>
      <c r="U229" s="21" t="str">
        <f>IFERROR(VLOOKUP(A229,'15.07.18.2 Mt Hutt SL'!C:I,7,FALSE)," ")</f>
        <v xml:space="preserve"> </v>
      </c>
      <c r="V229" s="21" t="str">
        <f>IFERROR(VLOOKUP(A229,'12.08.18.1 Whaka SL'!A:G,7,FALSE)," ")</f>
        <v xml:space="preserve"> </v>
      </c>
      <c r="W229" s="21" t="str">
        <f>IFERROR(VLOOKUP(A229,'12.08.18.2 Whaka SL'!A:G,7,FALSE)," ")</f>
        <v xml:space="preserve"> </v>
      </c>
      <c r="X229" s="24"/>
      <c r="Y229" s="21">
        <f>IFERROR(VLOOKUP(A229,'20.08.18.2 Coronet SL'!C:K,9,FALSE)," ")</f>
        <v>176.71</v>
      </c>
      <c r="Z229" s="21" t="str">
        <f>IFERROR(VLOOKUP(A229,'16.09.18.1 Mt Hutt SL'!A:B,2,FALSE)," ")</f>
        <v xml:space="preserve"> </v>
      </c>
      <c r="AA229" s="21" t="str">
        <f>IFERROR(VLOOKUP(A229,'16.09.18 .2 Mt Hutt SL'!A:B,2,FALSE)," ")</f>
        <v xml:space="preserve"> </v>
      </c>
      <c r="AB229" s="21" t="str">
        <f>IFERROR(VLOOKUP(A229,'180923.1 WH SL'!C:K,9,FALSE)," ")</f>
        <v xml:space="preserve"> </v>
      </c>
      <c r="AC229" s="21" t="str">
        <f>IFERROR(VLOOKUP(A229,'180927.1 CA SL '!A:L,12,FALSE)," ")</f>
        <v xml:space="preserve"> </v>
      </c>
      <c r="AD229" s="21" t="str">
        <f>IFERROR(VLOOKUP(A229,'180927.2 CA SL'!A:L,12,FALSE)," ")</f>
        <v xml:space="preserve"> </v>
      </c>
      <c r="AE229" s="21" t="str">
        <f>IFERROR(VLOOKUP(A229,'21.10.18.2   Snowplanet SL'!C:J,8,FALSE)," ")</f>
        <v xml:space="preserve"> </v>
      </c>
      <c r="AF229" t="str">
        <f>IFERROR(VLOOKUP(A229,'21.10.18.4 Snowplanet SL'!C:J,8,FALSE)," ")</f>
        <v xml:space="preserve"> </v>
      </c>
      <c r="AH229" s="25">
        <f>IFERROR(VLOOKUP(A229,'18.0 Base List'!A:G,5,FALSE),"990.00")</f>
        <v>169.42500000000001</v>
      </c>
      <c r="AI229" s="25">
        <f>AH229+(AH229*0.5)</f>
        <v>254.13750000000002</v>
      </c>
      <c r="AJ229" t="str">
        <f>IFERROR((SMALL(T229:AF229,1)+SMALL(T229:AF229,2))/2," ")</f>
        <v xml:space="preserve"> </v>
      </c>
      <c r="AK229">
        <f>IFERROR(SMALL(T229:AF229,1)+(SMALL(T229:AF229,1)*0.2)," ")</f>
        <v>212.05200000000002</v>
      </c>
      <c r="AM229" s="25">
        <f>MIN(AI229,AJ229,AK229)</f>
        <v>212.05200000000002</v>
      </c>
      <c r="AP229" s="21" t="str">
        <f>IFERROR(VLOOKUP(A229,'11.08.18.1 Whaka GS'!A:I,9,FALSE)," ")</f>
        <v xml:space="preserve"> </v>
      </c>
      <c r="AQ229" s="21" t="str">
        <f>IFERROR(VLOOKUP(A229,'11.08.18.2 Whaka GS'!A:G,7,FALSE)," ")</f>
        <v xml:space="preserve"> </v>
      </c>
      <c r="AR229" s="21">
        <f>IFERROR(VLOOKUP(A229,'18.08.18 .1 Coronet GS'!C:K,9,FALSE)," ")</f>
        <v>162.09</v>
      </c>
      <c r="AT229" s="21">
        <f>IFERROR(VLOOKUP(A229,'19.08.18 .1 Coronet GS'!C:K,9,FALSE)," ")</f>
        <v>148.80000000000001</v>
      </c>
      <c r="AV229" s="21" t="str">
        <f>IFERROR(VLOOKUP(A229,'15.09.18.1 Mt Hutt GS '!A:B,2,FALSE)," ")</f>
        <v xml:space="preserve"> </v>
      </c>
      <c r="AW229" s="21" t="str">
        <f>IFERROR(VLOOKUP(A229,'180922.1 WH GS'!C:K,9,FALSE)," ")</f>
        <v xml:space="preserve"> </v>
      </c>
      <c r="AX229" s="21" t="str">
        <f>IFERROR(VLOOKUP(A229,'180922.2 WH GS 2'!C:K,9,FALSE)," ")</f>
        <v xml:space="preserve"> </v>
      </c>
      <c r="AY229" s="21" t="str">
        <f>IFERROR(VLOOKUP(A229,'180928.1 CA GS'!A:L,12,FALSE)," " )</f>
        <v xml:space="preserve"> </v>
      </c>
      <c r="AZ229" s="21" t="str">
        <f>IFERROR(VLOOKUP(A229,'180928.2 CA GS'!C:I,7,FALSE)," ")</f>
        <v xml:space="preserve"> </v>
      </c>
      <c r="BA229" s="21" t="str">
        <f>IFERROR(VLOOKUP(A229,'180928.3 CA GS'!C:I,7,FALSE)," ")</f>
        <v xml:space="preserve"> </v>
      </c>
      <c r="BC229" s="25">
        <f>IFERROR(VLOOKUP(A229,'18.0 Base List'!A:F,6,FALSE),"990.00")</f>
        <v>198.31</v>
      </c>
      <c r="BD229" s="25">
        <f>BC229+(BC229*0.5)</f>
        <v>297.46500000000003</v>
      </c>
      <c r="BE229">
        <f>IFERROR((SMALL(AP229:BA229,1)+SMALL(AP229:BA229,2))/2," ")</f>
        <v>155.44499999999999</v>
      </c>
      <c r="BF229">
        <f>IFERROR(SMALL(AP229:BA229,1)+(SMALL(AP229:BA229,1)*0.2)," ")</f>
        <v>178.56</v>
      </c>
      <c r="BH229" s="25">
        <f>MIN(BD229,BE229,BF229)</f>
        <v>155.44499999999999</v>
      </c>
      <c r="BK229" s="21">
        <f>IFERROR(VLOOKUP(A229,'14.09.18 Mt Hutt SG'!A:C,2,FALSE)," ")</f>
        <v>176.93</v>
      </c>
      <c r="BL229" s="21" t="str">
        <f>IFERROR(VLOOKUP(A229,'14.09.18.2 Mt Hutt SG'!A:B,2,FALSE)," ")</f>
        <v xml:space="preserve"> </v>
      </c>
      <c r="BN229" s="25">
        <f>IFERROR(VLOOKUP(A229,'18.0 Base List'!A:G,7,FALSE),990)</f>
        <v>254.44499999999999</v>
      </c>
      <c r="BO229" s="25">
        <f>BN229+(BN229*0.5)</f>
        <v>381.66750000000002</v>
      </c>
      <c r="BP229" t="str">
        <f>IFERROR((SMALL(BK229:BL229,1)+SMALL(BK229:BL229,2))/2," ")</f>
        <v xml:space="preserve"> </v>
      </c>
      <c r="BQ229">
        <f>IFERROR(SMALL(BK229:BL229,1)+(SMALL(BK229:BL229,1)*0.2)," ")</f>
        <v>212.316</v>
      </c>
      <c r="BS229" s="25">
        <f>MIN(BO229,BP229,BQ229)</f>
        <v>212.316</v>
      </c>
    </row>
    <row r="230" spans="1:72" x14ac:dyDescent="0.25">
      <c r="A230">
        <v>2018070347</v>
      </c>
      <c r="B230" t="s">
        <v>424</v>
      </c>
      <c r="C230" t="s">
        <v>578</v>
      </c>
      <c r="D230" t="s">
        <v>58</v>
      </c>
      <c r="E230" t="s">
        <v>52</v>
      </c>
      <c r="F230">
        <v>2000</v>
      </c>
      <c r="G230" t="str">
        <f>VLOOKUP(F230,'18 Age Cats'!A:B,2,FALSE)</f>
        <v>U19</v>
      </c>
      <c r="H230" t="s">
        <v>598</v>
      </c>
      <c r="I230" t="s">
        <v>598</v>
      </c>
      <c r="J230" s="36">
        <f>AM230</f>
        <v>374.375</v>
      </c>
      <c r="K230">
        <v>73</v>
      </c>
      <c r="L230" t="str">
        <f>IF(J230=AI230,"*"," ")</f>
        <v xml:space="preserve"> </v>
      </c>
      <c r="M230" s="36">
        <f>BH230</f>
        <v>465.78</v>
      </c>
      <c r="N230">
        <v>82</v>
      </c>
      <c r="O230" t="str">
        <f>IF(M230=BD230,"*"," ")</f>
        <v xml:space="preserve"> </v>
      </c>
      <c r="P230" s="36">
        <f>BS230</f>
        <v>726.19200000000001</v>
      </c>
      <c r="Q230">
        <v>39</v>
      </c>
      <c r="R230" t="str">
        <f>IF(P230=BO230,"*"," ")</f>
        <v xml:space="preserve"> </v>
      </c>
      <c r="T230" s="21" t="str">
        <f>IFERROR(VLOOKUP(A230,'15.07.18.1 Mt Hutt SL'!C:I,7,FALSE)," ")</f>
        <v xml:space="preserve"> </v>
      </c>
      <c r="U230" s="21">
        <f>IFERROR(VLOOKUP(A230,'15.07.18.2 Mt Hutt SL'!C:I,7,FALSE)," ")</f>
        <v>843.47</v>
      </c>
      <c r="V230" s="21">
        <f>IFERROR(VLOOKUP(A230,'12.08.18.1 Whaka SL'!A:G,7,FALSE)," ")</f>
        <v>396.14</v>
      </c>
      <c r="W230" s="21">
        <f>IFERROR(VLOOKUP(A230,'12.08.18.2 Whaka SL'!A:G,7,FALSE)," ")</f>
        <v>380.29</v>
      </c>
      <c r="X230" s="24">
        <f>IFERROR(VLOOKUP(A230,'20.08.18.1 Coronet SL'!C:K,9,FALSE)," ")</f>
        <v>1458.58</v>
      </c>
      <c r="Y230" s="21">
        <f>IFERROR(VLOOKUP(A230,'20.08.18.2 Coronet SL'!C:K,9,FALSE)," ")</f>
        <v>781.93</v>
      </c>
      <c r="Z230" s="21">
        <f>IFERROR(VLOOKUP(A230,'16.09.18.1 Mt Hutt SL'!A:B,2,FALSE)," ")</f>
        <v>412.71</v>
      </c>
      <c r="AA230" s="21">
        <f>IFERROR(VLOOKUP(A230,'16.09.18 .2 Mt Hutt SL'!A:B,2,FALSE)," ")</f>
        <v>438.36</v>
      </c>
      <c r="AB230" s="21">
        <f>IFERROR(VLOOKUP(A230,'180923.1 WH SL'!C:K,9,FALSE)," ")</f>
        <v>407.73</v>
      </c>
      <c r="AC230" s="21">
        <f>IFERROR(VLOOKUP(A230,'180927.1 CA SL '!A:L,12,FALSE)," ")</f>
        <v>368.46</v>
      </c>
      <c r="AD230" s="21">
        <f>IFERROR(VLOOKUP(A230,'180927.2 CA SL'!A:L,12,FALSE)," ")</f>
        <v>408.35</v>
      </c>
      <c r="AE230" s="21" t="str">
        <f>IFERROR(VLOOKUP(A230,'21.10.18.2   Snowplanet SL'!C:J,8,FALSE)," ")</f>
        <v xml:space="preserve"> </v>
      </c>
      <c r="AF230" t="str">
        <f>IFERROR(VLOOKUP(A230,'21.10.18.4 Snowplanet SL'!C:J,8,FALSE)," ")</f>
        <v xml:space="preserve"> </v>
      </c>
      <c r="AH230" s="25">
        <v>990</v>
      </c>
      <c r="AI230" s="25">
        <v>990</v>
      </c>
      <c r="AJ230">
        <f>IFERROR((SMALL(T230:AF230,1)+SMALL(T230:AF230,2))/2," ")</f>
        <v>374.375</v>
      </c>
      <c r="AK230">
        <f>IFERROR(SMALL(T230:AF230,1)+(SMALL(T230:AF230,1)*0.2)," ")</f>
        <v>442.15199999999999</v>
      </c>
      <c r="AM230" s="25">
        <f>MIN(AI230,AJ230,AK230)</f>
        <v>374.375</v>
      </c>
      <c r="AP230" s="21">
        <f>IFERROR(VLOOKUP(A230,'11.08.18.1 Whaka GS'!A:I,9,FALSE)," ")</f>
        <v>497.32</v>
      </c>
      <c r="AQ230" s="21">
        <f>IFERROR(VLOOKUP(A230,'11.08.18.2 Whaka GS'!A:G,7,FALSE)," ")</f>
        <v>495.25</v>
      </c>
      <c r="AR230" s="21">
        <f>IFERROR(VLOOKUP(A230,'18.08.18 .1 Coronet GS'!C:K,9,FALSE)," ")</f>
        <v>548.63</v>
      </c>
      <c r="AS230" s="21">
        <f>IFERROR(VLOOKUP(A230,'18.08.18 .2 Coronet GS'!C:K,9,FALSE)," ")</f>
        <v>563.51</v>
      </c>
      <c r="AT230" s="21">
        <f>IFERROR(VLOOKUP(A230,'19.08.18 .1 Coronet GS'!C:K,9,FALSE)," ")</f>
        <v>581.59</v>
      </c>
      <c r="AU230" s="21">
        <f>IFERROR(VLOOKUP(A230,'19.08.18 .2 Coronet GS'!C:K,9,FALSE)," ")</f>
        <v>632.54999999999995</v>
      </c>
      <c r="AV230" s="21">
        <f>IFERROR(VLOOKUP(A230,'15.09.18.1 Mt Hutt GS '!A:B,2,FALSE)," ")</f>
        <v>499.25</v>
      </c>
      <c r="AW230" s="21">
        <f>IFERROR(VLOOKUP(A230,'180922.1 WH GS'!C:K,9,FALSE)," ")</f>
        <v>554.92999999999995</v>
      </c>
      <c r="AX230" s="21">
        <f>IFERROR(VLOOKUP(A230,'180922.2 WH GS 2'!C:K,9,FALSE)," ")</f>
        <v>464.14</v>
      </c>
      <c r="AY230" s="21">
        <f>IFERROR(VLOOKUP(A230,'180928.1 CA GS'!A:L,12,FALSE)," " )</f>
        <v>467.42</v>
      </c>
      <c r="AZ230" s="21">
        <f>IFERROR(VLOOKUP(A230,'180928.2 CA GS'!C:I,7,FALSE)," ")</f>
        <v>488.27</v>
      </c>
      <c r="BA230" s="21">
        <f>IFERROR(VLOOKUP(A230,'180928.3 CA GS'!C:I,7,FALSE)," ")</f>
        <v>471.11</v>
      </c>
      <c r="BC230" s="25">
        <v>990</v>
      </c>
      <c r="BD230" s="25">
        <v>990</v>
      </c>
      <c r="BE230">
        <f>IFERROR((SMALL(AP230:BA230,1)+SMALL(AP230:BA230,2))/2," ")</f>
        <v>465.78</v>
      </c>
      <c r="BF230">
        <f>IFERROR(SMALL(AP230:BA230,1)+(SMALL(AP230:BA230,1)*0.2)," ")</f>
        <v>556.96799999999996</v>
      </c>
      <c r="BH230" s="25">
        <f>MIN(BD230,BE230,BF230)</f>
        <v>465.78</v>
      </c>
      <c r="BK230" s="21" t="str">
        <f>IFERROR(VLOOKUP(A230,'14.09.18 Mt Hutt SG'!A:C,2,FALSE)," ")</f>
        <v xml:space="preserve"> </v>
      </c>
      <c r="BL230" s="21">
        <f>IFERROR(VLOOKUP(A230,'14.09.18.2 Mt Hutt SG'!A:B,2,FALSE)," ")</f>
        <v>605.16</v>
      </c>
      <c r="BN230" s="25">
        <v>990</v>
      </c>
      <c r="BO230" s="25">
        <v>990</v>
      </c>
      <c r="BP230" t="str">
        <f>IFERROR((SMALL(BK230:BL230,1)+SMALL(BK230:BL230,2))/2," ")</f>
        <v xml:space="preserve"> </v>
      </c>
      <c r="BQ230">
        <f>IFERROR(SMALL(BK230:BL230,1)+(SMALL(BK230:BL230,1)*0.2)," ")</f>
        <v>726.19200000000001</v>
      </c>
      <c r="BS230" s="25">
        <f>MIN(BO230,BP230,BQ230)</f>
        <v>726.19200000000001</v>
      </c>
    </row>
    <row r="231" spans="1:72" x14ac:dyDescent="0.25">
      <c r="A231">
        <v>2018080466</v>
      </c>
      <c r="B231" t="s">
        <v>365</v>
      </c>
      <c r="C231" t="s">
        <v>623</v>
      </c>
      <c r="D231" t="s">
        <v>94</v>
      </c>
      <c r="E231" t="s">
        <v>52</v>
      </c>
      <c r="F231">
        <v>2003</v>
      </c>
      <c r="G231" t="str">
        <f>VLOOKUP(F231,'18 Age Cats'!A:B,2,FALSE)</f>
        <v>U16</v>
      </c>
      <c r="H231" t="s">
        <v>502</v>
      </c>
      <c r="I231" t="s">
        <v>606</v>
      </c>
      <c r="J231" s="36">
        <f>AM231</f>
        <v>990</v>
      </c>
      <c r="L231" t="str">
        <f>IF(J231=AI231,"*"," ")</f>
        <v>*</v>
      </c>
      <c r="M231" s="36">
        <f>BH231</f>
        <v>990</v>
      </c>
      <c r="O231" t="str">
        <f>IF(M231=BD231,"*"," ")</f>
        <v>*</v>
      </c>
      <c r="P231" s="36">
        <f>BS231</f>
        <v>990</v>
      </c>
      <c r="R231" t="str">
        <f>IF(P231=BO231,"*"," ")</f>
        <v>*</v>
      </c>
      <c r="T231" s="21" t="str">
        <f>IFERROR(VLOOKUP(A231,'15.07.18.1 Mt Hutt SL'!C:I,7,FALSE)," ")</f>
        <v xml:space="preserve"> </v>
      </c>
      <c r="U231" s="21" t="str">
        <f>IFERROR(VLOOKUP(A231,'15.07.18.2 Mt Hutt SL'!C:I,7,FALSE)," ")</f>
        <v xml:space="preserve"> </v>
      </c>
      <c r="V231" s="21" t="str">
        <f>IFERROR(VLOOKUP(A231,'12.08.18.1 Whaka SL'!A:G,7,FALSE)," ")</f>
        <v xml:space="preserve"> </v>
      </c>
      <c r="W231" s="21" t="str">
        <f>IFERROR(VLOOKUP(A231,'12.08.18.2 Whaka SL'!A:G,7,FALSE)," ")</f>
        <v xml:space="preserve"> </v>
      </c>
      <c r="X231" s="24" t="str">
        <f>IFERROR(VLOOKUP(A231,'20.08.18.1 Coronet SL'!C:K,9,FALSE)," ")</f>
        <v xml:space="preserve"> </v>
      </c>
      <c r="Y231" s="21" t="str">
        <f>IFERROR(VLOOKUP(A231,'20.08.18.2 Coronet SL'!C:K,9,FALSE)," ")</f>
        <v xml:space="preserve"> </v>
      </c>
      <c r="Z231" s="21" t="str">
        <f>IFERROR(VLOOKUP(A231,'16.09.18.1 Mt Hutt SL'!A:B,2,FALSE)," ")</f>
        <v xml:space="preserve"> </v>
      </c>
      <c r="AA231" s="21" t="str">
        <f>IFERROR(VLOOKUP(A231,'16.09.18 .2 Mt Hutt SL'!A:B,2,FALSE)," ")</f>
        <v xml:space="preserve"> </v>
      </c>
      <c r="AB231" s="21" t="str">
        <f>IFERROR(VLOOKUP(A231,'180923.1 WH SL'!C:K,9,FALSE)," ")</f>
        <v xml:space="preserve"> </v>
      </c>
      <c r="AC231" s="21" t="str">
        <f>IFERROR(VLOOKUP(A231,'180927.1 CA SL '!A:L,12,FALSE)," ")</f>
        <v xml:space="preserve"> </v>
      </c>
      <c r="AD231" s="21" t="str">
        <f>IFERROR(VLOOKUP(A231,'180927.2 CA SL'!A:L,12,FALSE)," ")</f>
        <v xml:space="preserve"> </v>
      </c>
      <c r="AE231" s="21" t="str">
        <f>IFERROR(VLOOKUP(A231,'21.10.18.2   Snowplanet SL'!C:J,8,FALSE)," ")</f>
        <v xml:space="preserve"> </v>
      </c>
      <c r="AF231" t="str">
        <f>IFERROR(VLOOKUP(A231,'21.10.18.4 Snowplanet SL'!C:J,8,FALSE)," ")</f>
        <v xml:space="preserve"> </v>
      </c>
      <c r="AH231" s="25">
        <v>990</v>
      </c>
      <c r="AI231" s="25">
        <v>990</v>
      </c>
      <c r="AJ231" t="str">
        <f>IFERROR((SMALL(T231:AF231,1)+SMALL(T231:AF231,2))/2," ")</f>
        <v xml:space="preserve"> </v>
      </c>
      <c r="AK231" t="str">
        <f>IFERROR(SMALL(T231:AF231,1)+(SMALL(T231:AF231,1)*0.2)," ")</f>
        <v xml:space="preserve"> </v>
      </c>
      <c r="AM231" s="25">
        <f>MIN(AI231,AJ231,AK231)</f>
        <v>990</v>
      </c>
      <c r="AP231" s="21" t="str">
        <f>IFERROR(VLOOKUP(A231,'11.08.18.1 Whaka GS'!A:I,9,FALSE)," ")</f>
        <v xml:space="preserve"> </v>
      </c>
      <c r="AQ231" s="21" t="str">
        <f>IFERROR(VLOOKUP(A231,'11.08.18.2 Whaka GS'!A:G,7,FALSE)," ")</f>
        <v xml:space="preserve"> </v>
      </c>
      <c r="AR231" s="21" t="str">
        <f>IFERROR(VLOOKUP(A231,'18.08.18 .1 Coronet GS'!C:K,9,FALSE)," ")</f>
        <v xml:space="preserve"> </v>
      </c>
      <c r="AS231" s="21" t="str">
        <f>IFERROR(VLOOKUP(A231,'18.08.18 .2 Coronet GS'!C:K,9,FALSE)," ")</f>
        <v xml:space="preserve"> </v>
      </c>
      <c r="AT231" s="21" t="str">
        <f>IFERROR(VLOOKUP(A231,'19.08.18 .1 Coronet GS'!C:K,9,FALSE)," ")</f>
        <v xml:space="preserve"> </v>
      </c>
      <c r="AU231" s="21" t="str">
        <f>IFERROR(VLOOKUP(A231,'19.08.18 .2 Coronet GS'!C:K,9,FALSE)," ")</f>
        <v xml:space="preserve"> </v>
      </c>
      <c r="AV231" s="21" t="str">
        <f>IFERROR(VLOOKUP(A231,'15.09.18.1 Mt Hutt GS '!A:B,2,FALSE)," ")</f>
        <v xml:space="preserve"> </v>
      </c>
      <c r="AW231" s="21" t="str">
        <f>IFERROR(VLOOKUP(A231,'180922.1 WH GS'!C:K,9,FALSE)," ")</f>
        <v xml:space="preserve"> </v>
      </c>
      <c r="AX231" s="21" t="str">
        <f>IFERROR(VLOOKUP(A231,'180922.2 WH GS 2'!C:K,9,FALSE)," ")</f>
        <v xml:space="preserve"> </v>
      </c>
      <c r="AY231" s="21" t="str">
        <f>IFERROR(VLOOKUP(A231,'180928.1 CA GS'!A:L,12,FALSE)," " )</f>
        <v xml:space="preserve"> </v>
      </c>
      <c r="AZ231" s="21" t="str">
        <f>IFERROR(VLOOKUP(A231,'180928.2 CA GS'!C:I,7,FALSE)," ")</f>
        <v xml:space="preserve"> </v>
      </c>
      <c r="BA231" s="21" t="str">
        <f>IFERROR(VLOOKUP(A231,'180928.3 CA GS'!C:I,7,FALSE)," ")</f>
        <v xml:space="preserve"> </v>
      </c>
      <c r="BC231" s="25">
        <v>990</v>
      </c>
      <c r="BD231" s="25">
        <v>990</v>
      </c>
      <c r="BE231" t="str">
        <f>IFERROR((SMALL(AP231:BA231,1)+SMALL(AP231:BA231,2))/2," ")</f>
        <v xml:space="preserve"> </v>
      </c>
      <c r="BF231" t="str">
        <f>IFERROR(SMALL(AP231:BA231,1)+(SMALL(AP231:BA231,1)*0.2)," ")</f>
        <v xml:space="preserve"> </v>
      </c>
      <c r="BH231" s="25">
        <f>MIN(BD231,BE231,BF231)</f>
        <v>990</v>
      </c>
      <c r="BK231" s="21" t="str">
        <f>IFERROR(VLOOKUP(A231,'14.09.18 Mt Hutt SG'!A:C,2,FALSE)," ")</f>
        <v xml:space="preserve"> </v>
      </c>
      <c r="BL231" s="21" t="str">
        <f>IFERROR(VLOOKUP(A231,'14.09.18.2 Mt Hutt SG'!A:B,2,FALSE)," ")</f>
        <v xml:space="preserve"> </v>
      </c>
      <c r="BN231" s="25">
        <v>990</v>
      </c>
      <c r="BO231" s="25">
        <v>990</v>
      </c>
      <c r="BP231" t="str">
        <f>IFERROR((SMALL(BK231:BL231,1)+SMALL(BK231:BL231,2))/2," ")</f>
        <v xml:space="preserve"> </v>
      </c>
      <c r="BQ231" t="str">
        <f>IFERROR(SMALL(BK231:BL231,1)+(SMALL(BK231:BL231,1)*0.2)," ")</f>
        <v xml:space="preserve"> </v>
      </c>
      <c r="BS231" s="25">
        <f>MIN(BO231,BP231,BQ231)</f>
        <v>990</v>
      </c>
    </row>
    <row r="232" spans="1:72" x14ac:dyDescent="0.25">
      <c r="A232">
        <v>2017071899</v>
      </c>
      <c r="B232" t="s">
        <v>579</v>
      </c>
      <c r="C232" t="s">
        <v>379</v>
      </c>
      <c r="D232" t="s">
        <v>58</v>
      </c>
      <c r="E232" t="s">
        <v>52</v>
      </c>
      <c r="F232">
        <v>2006</v>
      </c>
      <c r="G232" t="str">
        <f>VLOOKUP(F232,'18 Age Cats'!A:B,2,FALSE)</f>
        <v>U14</v>
      </c>
      <c r="H232" t="s">
        <v>514</v>
      </c>
      <c r="I232" t="s">
        <v>514</v>
      </c>
      <c r="J232" s="36">
        <f>AM232</f>
        <v>990</v>
      </c>
      <c r="L232" t="str">
        <f>IF(J232=AI232,"*"," ")</f>
        <v>*</v>
      </c>
      <c r="M232" s="36">
        <f>BH232</f>
        <v>342.94</v>
      </c>
      <c r="N232">
        <v>73</v>
      </c>
      <c r="O232" t="str">
        <f>IF(M232=BD232,"*"," ")</f>
        <v xml:space="preserve"> </v>
      </c>
      <c r="P232" s="36">
        <f>BS232</f>
        <v>990</v>
      </c>
      <c r="R232" t="str">
        <f>IF(P232=BO232,"*"," ")</f>
        <v>*</v>
      </c>
      <c r="T232" s="21" t="str">
        <f>IFERROR(VLOOKUP(A232,'15.07.18.1 Mt Hutt SL'!C:I,7,FALSE)," ")</f>
        <v xml:space="preserve"> </v>
      </c>
      <c r="U232" s="21" t="str">
        <f>IFERROR(VLOOKUP(A232,'15.07.18.2 Mt Hutt SL'!C:I,7,FALSE)," ")</f>
        <v xml:space="preserve"> </v>
      </c>
      <c r="V232" s="21" t="str">
        <f>IFERROR(VLOOKUP(A232,'12.08.18.1 Whaka SL'!A:G,7,FALSE)," ")</f>
        <v xml:space="preserve"> </v>
      </c>
      <c r="W232" s="21" t="str">
        <f>IFERROR(VLOOKUP(A232,'12.08.18.2 Whaka SL'!A:G,7,FALSE)," ")</f>
        <v xml:space="preserve"> </v>
      </c>
      <c r="X232" s="24" t="str">
        <f>IFERROR(VLOOKUP(A232,'20.08.18.1 Coronet SL'!C:K,9,FALSE)," ")</f>
        <v xml:space="preserve"> </v>
      </c>
      <c r="Y232" s="21" t="str">
        <f>IFERROR(VLOOKUP(A232,'20.08.18.2 Coronet SL'!C:K,9,FALSE)," ")</f>
        <v xml:space="preserve"> </v>
      </c>
      <c r="Z232" s="21" t="str">
        <f>IFERROR(VLOOKUP(A232,'16.09.18.1 Mt Hutt SL'!A:B,2,FALSE)," ")</f>
        <v xml:space="preserve"> </v>
      </c>
      <c r="AA232" s="21" t="str">
        <f>IFERROR(VLOOKUP(A232,'16.09.18 .2 Mt Hutt SL'!A:B,2,FALSE)," ")</f>
        <v xml:space="preserve"> </v>
      </c>
      <c r="AB232" s="21" t="str">
        <f>IFERROR(VLOOKUP(A232,'180923.1 WH SL'!C:K,9,FALSE)," ")</f>
        <v xml:space="preserve"> </v>
      </c>
      <c r="AC232" s="21" t="str">
        <f>IFERROR(VLOOKUP(A232,'180927.1 CA SL '!A:L,12,FALSE)," ")</f>
        <v xml:space="preserve"> </v>
      </c>
      <c r="AD232" s="21" t="str">
        <f>IFERROR(VLOOKUP(A232,'180927.2 CA SL'!A:L,12,FALSE)," ")</f>
        <v xml:space="preserve"> </v>
      </c>
      <c r="AE232" s="21" t="str">
        <f>IFERROR(VLOOKUP(A232,'21.10.18.2   Snowplanet SL'!C:J,8,FALSE)," ")</f>
        <v xml:space="preserve"> </v>
      </c>
      <c r="AF232" t="str">
        <f>IFERROR(VLOOKUP(A232,'21.10.18.4 Snowplanet SL'!C:J,8,FALSE)," ")</f>
        <v xml:space="preserve"> </v>
      </c>
      <c r="AH232" s="25">
        <v>990</v>
      </c>
      <c r="AI232" s="25">
        <v>990</v>
      </c>
      <c r="AJ232" t="str">
        <f>IFERROR((SMALL(T232:AF232,1)+SMALL(T232:AF232,2))/2," ")</f>
        <v xml:space="preserve"> </v>
      </c>
      <c r="AK232" t="str">
        <f>IFERROR(SMALL(T232:AF232,1)+(SMALL(T232:AF232,1)*0.2)," ")</f>
        <v xml:space="preserve"> </v>
      </c>
      <c r="AM232" s="25">
        <f>MIN(AI232,AJ232,AK232)</f>
        <v>990</v>
      </c>
      <c r="AP232" s="21" t="str">
        <f>IFERROR(VLOOKUP(A232,'11.08.18.1 Whaka GS'!A:I,9,FALSE)," ")</f>
        <v xml:space="preserve"> </v>
      </c>
      <c r="AQ232" s="21" t="str">
        <f>IFERROR(VLOOKUP(A232,'11.08.18.2 Whaka GS'!A:G,7,FALSE)," ")</f>
        <v xml:space="preserve"> </v>
      </c>
      <c r="AR232" s="21">
        <f>IFERROR(VLOOKUP(A232,'18.08.18 .1 Coronet GS'!C:K,9,FALSE)," ")</f>
        <v>364.13</v>
      </c>
      <c r="AS232" s="21">
        <f>IFERROR(VLOOKUP(A232,'18.08.18 .2 Coronet GS'!C:K,9,FALSE)," ")</f>
        <v>321.75</v>
      </c>
      <c r="AT232" s="21">
        <f>IFERROR(VLOOKUP(A232,'19.08.18 .1 Coronet GS'!C:K,9,FALSE)," ")</f>
        <v>373.15</v>
      </c>
      <c r="AU232" s="21">
        <f>IFERROR(VLOOKUP(A232,'19.08.18 .2 Coronet GS'!C:K,9,FALSE)," ")</f>
        <v>406.54</v>
      </c>
      <c r="AV232" s="21" t="str">
        <f>IFERROR(VLOOKUP(A232,'15.09.18.1 Mt Hutt GS '!A:B,2,FALSE)," ")</f>
        <v xml:space="preserve"> </v>
      </c>
      <c r="AW232" s="21" t="str">
        <f>IFERROR(VLOOKUP(A232,'180922.1 WH GS'!C:K,9,FALSE)," ")</f>
        <v xml:space="preserve"> </v>
      </c>
      <c r="AX232" s="21" t="str">
        <f>IFERROR(VLOOKUP(A232,'180922.2 WH GS 2'!C:K,9,FALSE)," ")</f>
        <v xml:space="preserve"> </v>
      </c>
      <c r="AY232" s="21" t="str">
        <f>IFERROR(VLOOKUP(A232,'180928.1 CA GS'!A:L,12,FALSE)," " )</f>
        <v xml:space="preserve"> </v>
      </c>
      <c r="AZ232" s="21" t="str">
        <f>IFERROR(VLOOKUP(A232,'180928.2 CA GS'!C:I,7,FALSE)," ")</f>
        <v xml:space="preserve"> </v>
      </c>
      <c r="BA232" s="21" t="str">
        <f>IFERROR(VLOOKUP(A232,'180928.3 CA GS'!C:I,7,FALSE)," ")</f>
        <v xml:space="preserve"> </v>
      </c>
      <c r="BC232" s="25">
        <v>990</v>
      </c>
      <c r="BD232" s="25">
        <v>990</v>
      </c>
      <c r="BE232">
        <f>IFERROR((SMALL(AP232:BA232,1)+SMALL(AP232:BA232,2))/2," ")</f>
        <v>342.94</v>
      </c>
      <c r="BF232">
        <f>IFERROR(SMALL(AP232:BA232,1)+(SMALL(AP232:BA232,1)*0.2)," ")</f>
        <v>386.1</v>
      </c>
      <c r="BH232" s="25">
        <f>MIN(BD232,BE232,BF232)</f>
        <v>342.94</v>
      </c>
      <c r="BK232" s="21" t="str">
        <f>IFERROR(VLOOKUP(A232,'14.09.18 Mt Hutt SG'!A:C,2,FALSE)," ")</f>
        <v xml:space="preserve"> </v>
      </c>
      <c r="BL232" s="21" t="str">
        <f>IFERROR(VLOOKUP(A232,'14.09.18.2 Mt Hutt SG'!A:B,2,FALSE)," ")</f>
        <v xml:space="preserve"> </v>
      </c>
      <c r="BN232" s="25">
        <v>990</v>
      </c>
      <c r="BO232" s="25">
        <v>990</v>
      </c>
      <c r="BP232" t="str">
        <f>IFERROR((SMALL(BK232:BL232,1)+SMALL(BK232:BL232,2))/2," ")</f>
        <v xml:space="preserve"> </v>
      </c>
      <c r="BQ232" t="str">
        <f>IFERROR(SMALL(BK232:BL232,1)+(SMALL(BK232:BL232,1)*0.2)," ")</f>
        <v xml:space="preserve"> </v>
      </c>
      <c r="BS232" s="25">
        <f>MIN(BO232,BP232,BQ232)</f>
        <v>990</v>
      </c>
    </row>
    <row r="233" spans="1:72" x14ac:dyDescent="0.25">
      <c r="A233">
        <v>201307992</v>
      </c>
      <c r="B233" s="22" t="s">
        <v>177</v>
      </c>
      <c r="C233" t="s">
        <v>178</v>
      </c>
      <c r="D233" t="s">
        <v>58</v>
      </c>
      <c r="E233" t="s">
        <v>52</v>
      </c>
      <c r="F233">
        <v>2005</v>
      </c>
      <c r="G233" t="str">
        <f>VLOOKUP(F233,'18 Age Cats'!A:B,2,FALSE)</f>
        <v>U14</v>
      </c>
      <c r="H233" t="s">
        <v>502</v>
      </c>
      <c r="I233" t="s">
        <v>606</v>
      </c>
      <c r="J233" s="36">
        <f>AM233</f>
        <v>67.42</v>
      </c>
      <c r="K233">
        <v>2</v>
      </c>
      <c r="L233" t="str">
        <f>IF(J233=AI233,"*"," ")</f>
        <v xml:space="preserve"> </v>
      </c>
      <c r="M233" s="36">
        <f>BH233</f>
        <v>68.155000000000001</v>
      </c>
      <c r="N233">
        <v>6</v>
      </c>
      <c r="O233" t="str">
        <f>IF(M233=BD233,"*"," ")</f>
        <v xml:space="preserve"> </v>
      </c>
      <c r="P233" s="36">
        <f>BS233</f>
        <v>95.474999999999966</v>
      </c>
      <c r="Q233">
        <v>5</v>
      </c>
      <c r="R233" t="str">
        <f>IF(P233=BO233,"*"," ")</f>
        <v>*</v>
      </c>
      <c r="T233" s="21" t="str">
        <f>IFERROR(VLOOKUP(A233,'15.07.18.1 Mt Hutt SL'!C:I,7,FALSE)," ")</f>
        <v xml:space="preserve"> </v>
      </c>
      <c r="U233" s="21" t="str">
        <f>IFERROR(VLOOKUP(A233,'15.07.18.2 Mt Hutt SL'!C:I,7,FALSE)," ")</f>
        <v xml:space="preserve"> </v>
      </c>
      <c r="V233" s="21" t="str">
        <f>IFERROR(VLOOKUP(A233,'12.08.18.1 Whaka SL'!A:G,7,FALSE)," ")</f>
        <v xml:space="preserve"> </v>
      </c>
      <c r="W233" s="21" t="str">
        <f>IFERROR(VLOOKUP(A233,'12.08.18.2 Whaka SL'!A:G,7,FALSE)," ")</f>
        <v xml:space="preserve"> </v>
      </c>
      <c r="X233" s="24">
        <f>IFERROR(VLOOKUP(A233,'20.08.18.1 Coronet SL'!C:K,9,FALSE)," ")</f>
        <v>124.46</v>
      </c>
      <c r="Y233" s="21">
        <f>IFERROR(VLOOKUP(A233,'20.08.18.2 Coronet SL'!C:K,9,FALSE)," ")</f>
        <v>108.6</v>
      </c>
      <c r="Z233" s="21" t="str">
        <f>IFERROR(VLOOKUP(A233,'16.09.18.1 Mt Hutt SL'!A:B,2,FALSE)," ")</f>
        <v xml:space="preserve"> </v>
      </c>
      <c r="AA233" s="21" t="str">
        <f>IFERROR(VLOOKUP(A233,'16.09.18 .2 Mt Hutt SL'!A:B,2,FALSE)," ")</f>
        <v xml:space="preserve"> </v>
      </c>
      <c r="AB233" s="21">
        <f>IFERROR(VLOOKUP(A233,'180923.1 WH SL'!C:K,9,FALSE)," ")</f>
        <v>65.67</v>
      </c>
      <c r="AC233" s="21">
        <f>IFERROR(VLOOKUP(A233,'180927.1 CA SL '!A:L,12,FALSE)," ")</f>
        <v>69.17</v>
      </c>
      <c r="AD233" s="21">
        <f>IFERROR(VLOOKUP(A233,'180927.2 CA SL'!A:L,12,FALSE)," ")</f>
        <v>90.78</v>
      </c>
      <c r="AE233" s="21" t="str">
        <f>IFERROR(VLOOKUP(A233,'21.10.18.2   Snowplanet SL'!C:J,8,FALSE)," ")</f>
        <v xml:space="preserve"> </v>
      </c>
      <c r="AF233" t="str">
        <f>IFERROR(VLOOKUP(A233,'21.10.18.4 Snowplanet SL'!C:J,8,FALSE)," ")</f>
        <v xml:space="preserve"> </v>
      </c>
      <c r="AH233" s="25">
        <f>IFERROR(VLOOKUP(A233,'18.0 Base List'!A:G,5,FALSE),"990.00")</f>
        <v>58.53</v>
      </c>
      <c r="AI233" s="25">
        <f>AH233+(AH233*0.5)</f>
        <v>87.795000000000002</v>
      </c>
      <c r="AJ233">
        <f>IFERROR((SMALL(T233:AF233,1)+SMALL(T233:AF233,2))/2," ")</f>
        <v>67.42</v>
      </c>
      <c r="AK233">
        <f>IFERROR(SMALL(T233:AF233,1)+(SMALL(T233:AF233,1)*0.2)," ")</f>
        <v>78.804000000000002</v>
      </c>
      <c r="AM233" s="25">
        <f>MIN(AI233,AJ233,AK233)</f>
        <v>67.42</v>
      </c>
      <c r="AP233" s="21" t="str">
        <f>IFERROR(VLOOKUP(A233,'11.08.18.1 Whaka GS'!A:I,9,FALSE)," ")</f>
        <v xml:space="preserve"> </v>
      </c>
      <c r="AQ233" s="21" t="str">
        <f>IFERROR(VLOOKUP(A233,'11.08.18.2 Whaka GS'!A:G,7,FALSE)," ")</f>
        <v xml:space="preserve"> </v>
      </c>
      <c r="AR233" s="21">
        <f>IFERROR(VLOOKUP(A233,'18.08.18 .1 Coronet GS'!C:K,9,FALSE)," ")</f>
        <v>70.37</v>
      </c>
      <c r="AS233" s="21">
        <f>IFERROR(VLOOKUP(A233,'18.08.18 .2 Coronet GS'!C:K,9,FALSE)," ")</f>
        <v>97.73</v>
      </c>
      <c r="AT233" s="21">
        <f>IFERROR(VLOOKUP(A233,'19.08.18 .1 Coronet GS'!C:K,9,FALSE)," ")</f>
        <v>121.45</v>
      </c>
      <c r="AU233" s="21">
        <f>IFERROR(VLOOKUP(A233,'19.08.18 .2 Coronet GS'!C:K,9,FALSE)," ")</f>
        <v>113.01</v>
      </c>
      <c r="AV233" s="21" t="str">
        <f>IFERROR(VLOOKUP(A233,'15.09.18.1 Mt Hutt GS '!A:B,2,FALSE)," ")</f>
        <v xml:space="preserve"> </v>
      </c>
      <c r="AW233" s="21">
        <f>IFERROR(VLOOKUP(A233,'180922.1 WH GS'!C:K,9,FALSE)," ")</f>
        <v>96.52</v>
      </c>
      <c r="AX233" s="21">
        <f>IFERROR(VLOOKUP(A233,'180922.2 WH GS 2'!C:K,9,FALSE)," ")</f>
        <v>69.16</v>
      </c>
      <c r="AY233" s="21">
        <f>IFERROR(VLOOKUP(A233,'180928.1 CA GS'!A:L,12,FALSE)," " )</f>
        <v>82.29</v>
      </c>
      <c r="AZ233" s="21">
        <f>IFERROR(VLOOKUP(A233,'180928.2 CA GS'!C:I,7,FALSE)," ")</f>
        <v>67.150000000000006</v>
      </c>
      <c r="BA233" s="21">
        <f>IFERROR(VLOOKUP(A233,'180928.3 CA GS'!C:I,7,FALSE)," ")</f>
        <v>71.930000000000007</v>
      </c>
      <c r="BC233" s="25">
        <f>IFERROR(VLOOKUP(A233,'18.0 Base List'!A:F,6,FALSE),"990.00")</f>
        <v>55.420000000000016</v>
      </c>
      <c r="BD233" s="25">
        <f>BC233+(BC233*0.5)</f>
        <v>83.130000000000024</v>
      </c>
      <c r="BE233">
        <f>IFERROR((SMALL(AP233:BA233,1)+SMALL(AP233:BA233,2))/2," ")</f>
        <v>68.155000000000001</v>
      </c>
      <c r="BF233">
        <f>IFERROR(SMALL(AP233:BA233,1)+(SMALL(AP233:BA233,1)*0.2)," ")</f>
        <v>80.580000000000013</v>
      </c>
      <c r="BH233" s="25">
        <f>MIN(BD233,BE233,BF233)</f>
        <v>68.155000000000001</v>
      </c>
      <c r="BK233" s="21" t="str">
        <f>IFERROR(VLOOKUP(A233,'14.09.18 Mt Hutt SG'!A:C,2,FALSE)," ")</f>
        <v xml:space="preserve"> </v>
      </c>
      <c r="BL233" s="21" t="str">
        <f>IFERROR(VLOOKUP(A233,'14.09.18.2 Mt Hutt SG'!A:B,2,FALSE)," ")</f>
        <v xml:space="preserve"> </v>
      </c>
      <c r="BN233" s="25">
        <f>IFERROR(VLOOKUP(A233,'18.0 Base List'!A:G,7,FALSE),990)</f>
        <v>63.649999999999977</v>
      </c>
      <c r="BO233" s="25">
        <f>BN233+(BN233*0.5)</f>
        <v>95.474999999999966</v>
      </c>
      <c r="BP233" t="str">
        <f>IFERROR((SMALL(BK233:BL233,1)+SMALL(BK233:BL233,2))/2," ")</f>
        <v xml:space="preserve"> </v>
      </c>
      <c r="BQ233" t="str">
        <f>IFERROR(SMALL(BK233:BL233,1)+(SMALL(BK233:BL233,1)*0.2)," ")</f>
        <v xml:space="preserve"> </v>
      </c>
      <c r="BS233" s="25">
        <f>MIN(BO233,BP233,BQ233)</f>
        <v>95.474999999999966</v>
      </c>
    </row>
    <row r="234" spans="1:72" x14ac:dyDescent="0.25">
      <c r="A234">
        <v>2018080509</v>
      </c>
      <c r="B234" t="s">
        <v>528</v>
      </c>
      <c r="C234" t="s">
        <v>739</v>
      </c>
      <c r="D234" t="s">
        <v>58</v>
      </c>
      <c r="E234" t="s">
        <v>52</v>
      </c>
      <c r="F234">
        <v>2004</v>
      </c>
      <c r="G234" t="str">
        <f>VLOOKUP(F234,'18 Age Cats'!A:B,2,FALSE)</f>
        <v>U16</v>
      </c>
      <c r="H234" t="s">
        <v>513</v>
      </c>
      <c r="I234" t="s">
        <v>513</v>
      </c>
      <c r="J234" s="36">
        <f>AM234</f>
        <v>553.07999999999993</v>
      </c>
      <c r="K234">
        <v>83</v>
      </c>
      <c r="L234" t="str">
        <f>IF(J234=AI234,"*"," ")</f>
        <v xml:space="preserve"> </v>
      </c>
      <c r="M234" s="36">
        <f>BH234</f>
        <v>401.71500000000003</v>
      </c>
      <c r="N234">
        <v>77</v>
      </c>
      <c r="O234" t="str">
        <f>IF(M234=BD234,"*"," ")</f>
        <v xml:space="preserve"> </v>
      </c>
      <c r="P234" s="36">
        <f>BS234</f>
        <v>990</v>
      </c>
      <c r="R234" t="str">
        <f>IF(P234=BO234,"*"," ")</f>
        <v>*</v>
      </c>
      <c r="V234" s="21" t="str">
        <f>IFERROR(VLOOKUP(A234,'12.08.18.1 Whaka SL'!A:G,7,FALSE)," ")</f>
        <v xml:space="preserve"> </v>
      </c>
      <c r="W234" s="21" t="str">
        <f>IFERROR(VLOOKUP(A234,'12.08.18.2 Whaka SL'!A:G,7,FALSE)," ")</f>
        <v xml:space="preserve"> </v>
      </c>
      <c r="X234" s="24" t="str">
        <f>IFERROR(VLOOKUP(A234,'20.08.18.1 Coronet SL'!C:K,9,FALSE)," ")</f>
        <v xml:space="preserve"> </v>
      </c>
      <c r="Y234" s="21" t="str">
        <f>IFERROR(VLOOKUP(A234,'20.08.18.2 Coronet SL'!C:K,9,FALSE)," ")</f>
        <v xml:space="preserve"> </v>
      </c>
      <c r="Z234" s="21" t="str">
        <f>IFERROR(VLOOKUP(A234,'16.09.18.1 Mt Hutt SL'!A:B,2,FALSE)," ")</f>
        <v xml:space="preserve"> </v>
      </c>
      <c r="AA234" s="21" t="str">
        <f>IFERROR(VLOOKUP(A234,'16.09.18 .2 Mt Hutt SL'!A:B,2,FALSE)," ")</f>
        <v xml:space="preserve"> </v>
      </c>
      <c r="AB234" s="21">
        <f>IFERROR(VLOOKUP(A234,'180923.1 WH SL'!C:K,9,FALSE)," ")</f>
        <v>460.9</v>
      </c>
      <c r="AC234" s="21" t="str">
        <f>IFERROR(VLOOKUP(A234,'180927.1 CA SL '!A:L,12,FALSE)," ")</f>
        <v xml:space="preserve"> </v>
      </c>
      <c r="AD234" s="21" t="str">
        <f>IFERROR(VLOOKUP(A234,'180927.2 CA SL'!A:L,12,FALSE)," ")</f>
        <v xml:space="preserve"> </v>
      </c>
      <c r="AE234" s="21" t="str">
        <f>IFERROR(VLOOKUP(A234,'21.10.18.2   Snowplanet SL'!C:J,8,FALSE)," ")</f>
        <v xml:space="preserve"> </v>
      </c>
      <c r="AF234" t="str">
        <f>IFERROR(VLOOKUP(A234,'21.10.18.4 Snowplanet SL'!C:J,8,FALSE)," ")</f>
        <v xml:space="preserve"> </v>
      </c>
      <c r="AH234" s="25">
        <v>990</v>
      </c>
      <c r="AI234" s="25">
        <v>990</v>
      </c>
      <c r="AJ234" t="str">
        <f>IFERROR((SMALL(T234:AF234,1)+SMALL(T234:AF234,2))/2," ")</f>
        <v xml:space="preserve"> </v>
      </c>
      <c r="AK234">
        <f>IFERROR(SMALL(T234:AF234,1)+(SMALL(T234:AF234,1)*0.2)," ")</f>
        <v>553.07999999999993</v>
      </c>
      <c r="AM234" s="25">
        <f>MIN(AI234,AJ234,AK234)</f>
        <v>553.07999999999993</v>
      </c>
      <c r="AP234" s="21" t="str">
        <f>IFERROR(VLOOKUP(A234,'11.08.18.1 Whaka GS'!A:I,9,FALSE)," ")</f>
        <v xml:space="preserve"> </v>
      </c>
      <c r="AQ234" s="21" t="str">
        <f>IFERROR(VLOOKUP(A234,'11.08.18.2 Whaka GS'!A:G,7,FALSE)," ")</f>
        <v xml:space="preserve"> </v>
      </c>
      <c r="AR234" s="21" t="str">
        <f>IFERROR(VLOOKUP(A234,'18.08.18 .1 Coronet GS'!C:K,9,FALSE)," ")</f>
        <v xml:space="preserve"> </v>
      </c>
      <c r="AS234" s="21" t="str">
        <f>IFERROR(VLOOKUP(A234,'18.08.18 .2 Coronet GS'!C:K,9,FALSE)," ")</f>
        <v xml:space="preserve"> </v>
      </c>
      <c r="AT234" s="21" t="str">
        <f>IFERROR(VLOOKUP(A234,'19.08.18 .1 Coronet GS'!C:K,9,FALSE)," ")</f>
        <v xml:space="preserve"> </v>
      </c>
      <c r="AU234" s="21" t="str">
        <f>IFERROR(VLOOKUP(A234,'19.08.18 .2 Coronet GS'!C:K,9,FALSE)," ")</f>
        <v xml:space="preserve"> </v>
      </c>
      <c r="AV234" s="21" t="str">
        <f>IFERROR(VLOOKUP(A234,'15.09.18.1 Mt Hutt GS '!A:B,2,FALSE)," ")</f>
        <v xml:space="preserve"> </v>
      </c>
      <c r="AW234" s="21">
        <f>IFERROR(VLOOKUP(A234,'180922.1 WH GS'!C:K,9,FALSE)," ")</f>
        <v>425.68</v>
      </c>
      <c r="AX234" s="21">
        <f>IFERROR(VLOOKUP(A234,'180922.2 WH GS 2'!C:K,9,FALSE)," ")</f>
        <v>377.75</v>
      </c>
      <c r="AY234" s="21" t="str">
        <f>IFERROR(VLOOKUP(A234,'180928.1 CA GS'!A:L,12,FALSE)," " )</f>
        <v xml:space="preserve"> </v>
      </c>
      <c r="AZ234" s="21" t="str">
        <f>IFERROR(VLOOKUP(A234,'180928.2 CA GS'!C:I,7,FALSE)," ")</f>
        <v xml:space="preserve"> </v>
      </c>
      <c r="BA234" s="21" t="str">
        <f>IFERROR(VLOOKUP(A234,'180928.3 CA GS'!C:I,7,FALSE)," ")</f>
        <v xml:space="preserve"> </v>
      </c>
      <c r="BC234" s="25">
        <v>990</v>
      </c>
      <c r="BD234" s="25">
        <v>990</v>
      </c>
      <c r="BE234">
        <f>IFERROR((SMALL(AP234:BA234,1)+SMALL(AP234:BA234,2))/2," ")</f>
        <v>401.71500000000003</v>
      </c>
      <c r="BF234">
        <f>IFERROR(SMALL(AP234:BA234,1)+(SMALL(AP234:BA234,1)*0.2)," ")</f>
        <v>453.3</v>
      </c>
      <c r="BH234" s="25">
        <f>MIN(BD234,BE234,BF234)</f>
        <v>401.71500000000003</v>
      </c>
      <c r="BK234" s="21" t="str">
        <f>IFERROR(VLOOKUP(A234,'14.09.18 Mt Hutt SG'!A:C,2,FALSE)," ")</f>
        <v xml:space="preserve"> </v>
      </c>
      <c r="BL234" s="21" t="str">
        <f>IFERROR(VLOOKUP(A234,'14.09.18.2 Mt Hutt SG'!A:B,2,FALSE)," ")</f>
        <v xml:space="preserve"> </v>
      </c>
      <c r="BN234" s="25">
        <v>990</v>
      </c>
      <c r="BO234" s="25">
        <v>990</v>
      </c>
      <c r="BP234" t="str">
        <f>IFERROR((SMALL(BK234:BL234,1)+SMALL(BK234:BL234,2))/2," ")</f>
        <v xml:space="preserve"> </v>
      </c>
      <c r="BQ234" t="str">
        <f>IFERROR(SMALL(BK234:BL234,1)+(SMALL(BK234:BL234,1)*0.2)," ")</f>
        <v xml:space="preserve"> </v>
      </c>
      <c r="BS234" s="25">
        <f>MIN(BO234,BP234,BQ234)</f>
        <v>990</v>
      </c>
    </row>
    <row r="235" spans="1:72" x14ac:dyDescent="0.25">
      <c r="A235">
        <v>2018070440</v>
      </c>
      <c r="B235" t="s">
        <v>619</v>
      </c>
      <c r="C235" t="s">
        <v>620</v>
      </c>
      <c r="D235" t="s">
        <v>97</v>
      </c>
      <c r="E235" t="s">
        <v>57</v>
      </c>
      <c r="F235">
        <v>2003</v>
      </c>
      <c r="G235" t="str">
        <f>VLOOKUP(F235,'18 Age Cats'!A:B,2,FALSE)</f>
        <v>U16</v>
      </c>
      <c r="J235" s="36">
        <f>AM235</f>
        <v>990</v>
      </c>
      <c r="L235" t="str">
        <f>IF(J235=AI235,"*"," ")</f>
        <v>*</v>
      </c>
      <c r="M235" s="36">
        <f>BH235</f>
        <v>990</v>
      </c>
      <c r="O235" t="str">
        <f>IF(M235=BD235,"*"," ")</f>
        <v>*</v>
      </c>
      <c r="P235" s="36">
        <f>BS235</f>
        <v>990</v>
      </c>
      <c r="R235" t="str">
        <f>IF(P235=BO235,"*"," ")</f>
        <v>*</v>
      </c>
      <c r="T235" s="21" t="str">
        <f>IFERROR(VLOOKUP(A235,'15.07.18.1 Mt Hutt SL'!C:I,7,FALSE)," ")</f>
        <v xml:space="preserve"> </v>
      </c>
      <c r="U235" s="21" t="str">
        <f>IFERROR(VLOOKUP(A235,'15.07.18.2 Mt Hutt SL'!C:I,7,FALSE)," ")</f>
        <v xml:space="preserve"> </v>
      </c>
      <c r="V235" s="21" t="str">
        <f>IFERROR(VLOOKUP(A235,'12.08.18.1 Whaka SL'!A:G,7,FALSE)," ")</f>
        <v xml:space="preserve"> </v>
      </c>
      <c r="W235" s="21" t="str">
        <f>IFERROR(VLOOKUP(A235,'12.08.18.2 Whaka SL'!A:G,7,FALSE)," ")</f>
        <v xml:space="preserve"> </v>
      </c>
      <c r="X235" s="24" t="str">
        <f>IFERROR(VLOOKUP(A235,'20.08.18.1 Coronet SL'!C:K,9,FALSE)," ")</f>
        <v xml:space="preserve"> </v>
      </c>
      <c r="Y235" s="21" t="str">
        <f>IFERROR(VLOOKUP(A235,'20.08.18.2 Coronet SL'!C:K,9,FALSE)," ")</f>
        <v xml:space="preserve"> </v>
      </c>
      <c r="Z235" s="21" t="str">
        <f>IFERROR(VLOOKUP(A235,'16.09.18.1 Mt Hutt SL'!A:B,2,FALSE)," ")</f>
        <v xml:space="preserve"> </v>
      </c>
      <c r="AA235" s="21" t="str">
        <f>IFERROR(VLOOKUP(A235,'16.09.18 .2 Mt Hutt SL'!A:B,2,FALSE)," ")</f>
        <v xml:space="preserve"> </v>
      </c>
      <c r="AB235" s="21" t="str">
        <f>IFERROR(VLOOKUP(A235,'180923.1 WH SL'!C:K,9,FALSE)," ")</f>
        <v xml:space="preserve"> </v>
      </c>
      <c r="AC235" s="21" t="str">
        <f>IFERROR(VLOOKUP(A235,'180927.1 CA SL '!A:L,12,FALSE)," ")</f>
        <v xml:space="preserve"> </v>
      </c>
      <c r="AD235" s="21" t="str">
        <f>IFERROR(VLOOKUP(A235,'180927.2 CA SL'!A:L,12,FALSE)," ")</f>
        <v xml:space="preserve"> </v>
      </c>
      <c r="AE235" s="21" t="str">
        <f>IFERROR(VLOOKUP(A235,'21.10.18.2   Snowplanet SL'!C:J,8,FALSE)," ")</f>
        <v xml:space="preserve"> </v>
      </c>
      <c r="AF235" t="str">
        <f>IFERROR(VLOOKUP(A235,'21.10.18.4 Snowplanet SL'!C:J,8,FALSE)," ")</f>
        <v xml:space="preserve"> </v>
      </c>
      <c r="AH235" s="25">
        <v>990</v>
      </c>
      <c r="AI235" s="25">
        <v>990</v>
      </c>
      <c r="AJ235" t="str">
        <f>IFERROR((SMALL(T235:AF235,1)+SMALL(T235:AF235,2))/2," ")</f>
        <v xml:space="preserve"> </v>
      </c>
      <c r="AK235" t="str">
        <f>IFERROR(SMALL(T235:AF235,1)+(SMALL(T235:AF235,1)*0.2)," ")</f>
        <v xml:space="preserve"> </v>
      </c>
      <c r="AM235" s="25">
        <f>MIN(AI235,AJ235,AK235)</f>
        <v>990</v>
      </c>
      <c r="AP235" s="21" t="str">
        <f>IFERROR(VLOOKUP(A235,'11.08.18.1 Whaka GS'!A:I,9,FALSE)," ")</f>
        <v xml:space="preserve"> </v>
      </c>
      <c r="AQ235" s="21" t="str">
        <f>IFERROR(VLOOKUP(A235,'11.08.18.2 Whaka GS'!A:G,7,FALSE)," ")</f>
        <v xml:space="preserve"> </v>
      </c>
      <c r="AR235" s="21" t="str">
        <f>IFERROR(VLOOKUP(A235,'18.08.18 .1 Coronet GS'!C:K,9,FALSE)," ")</f>
        <v xml:space="preserve"> </v>
      </c>
      <c r="AS235" s="21" t="str">
        <f>IFERROR(VLOOKUP(A235,'18.08.18 .2 Coronet GS'!C:K,9,FALSE)," ")</f>
        <v xml:space="preserve"> </v>
      </c>
      <c r="AT235" s="21" t="str">
        <f>IFERROR(VLOOKUP(A235,'19.08.18 .1 Coronet GS'!C:K,9,FALSE)," ")</f>
        <v xml:space="preserve"> </v>
      </c>
      <c r="AU235" s="21" t="str">
        <f>IFERROR(VLOOKUP(A235,'19.08.18 .2 Coronet GS'!C:K,9,FALSE)," ")</f>
        <v xml:space="preserve"> </v>
      </c>
      <c r="AV235" s="21" t="str">
        <f>IFERROR(VLOOKUP(A235,'15.09.18.1 Mt Hutt GS '!A:B,2,FALSE)," ")</f>
        <v xml:space="preserve"> </v>
      </c>
      <c r="AW235" s="21" t="str">
        <f>IFERROR(VLOOKUP(A235,'180922.1 WH GS'!C:K,9,FALSE)," ")</f>
        <v xml:space="preserve"> </v>
      </c>
      <c r="AX235" s="21" t="str">
        <f>IFERROR(VLOOKUP(A235,'180922.2 WH GS 2'!C:K,9,FALSE)," ")</f>
        <v xml:space="preserve"> </v>
      </c>
      <c r="AY235" s="21" t="str">
        <f>IFERROR(VLOOKUP(A235,'180928.1 CA GS'!A:L,12,FALSE)," " )</f>
        <v xml:space="preserve"> </v>
      </c>
      <c r="AZ235" s="21" t="str">
        <f>IFERROR(VLOOKUP(A235,'180928.2 CA GS'!C:I,7,FALSE)," ")</f>
        <v xml:space="preserve"> </v>
      </c>
      <c r="BA235" s="21" t="str">
        <f>IFERROR(VLOOKUP(A235,'180928.3 CA GS'!C:I,7,FALSE)," ")</f>
        <v xml:space="preserve"> </v>
      </c>
      <c r="BC235" s="25">
        <v>990</v>
      </c>
      <c r="BD235" s="25">
        <v>990</v>
      </c>
      <c r="BE235" t="str">
        <f>IFERROR((SMALL(AP235:BA235,1)+SMALL(AP235:BA235,2))/2," ")</f>
        <v xml:space="preserve"> </v>
      </c>
      <c r="BF235" t="str">
        <f>IFERROR(SMALL(AP235:BA235,1)+(SMALL(AP235:BA235,1)*0.2)," ")</f>
        <v xml:space="preserve"> </v>
      </c>
      <c r="BH235" s="25">
        <f>MIN(BD235,BE235,BF235)</f>
        <v>990</v>
      </c>
      <c r="BK235" s="21" t="str">
        <f>IFERROR(VLOOKUP(A235,'14.09.18 Mt Hutt SG'!A:C,2,FALSE)," ")</f>
        <v xml:space="preserve"> </v>
      </c>
      <c r="BL235" s="21" t="str">
        <f>IFERROR(VLOOKUP(A235,'14.09.18.2 Mt Hutt SG'!A:B,2,FALSE)," ")</f>
        <v xml:space="preserve"> </v>
      </c>
      <c r="BN235" s="25">
        <v>990</v>
      </c>
      <c r="BO235" s="25">
        <v>990</v>
      </c>
      <c r="BP235" t="str">
        <f>IFERROR((SMALL(BK235:BL235,1)+SMALL(BK235:BL235,2))/2," ")</f>
        <v xml:space="preserve"> </v>
      </c>
      <c r="BQ235" t="str">
        <f>IFERROR(SMALL(BK235:BL235,1)+(SMALL(BK235:BL235,1)*0.2)," ")</f>
        <v xml:space="preserve"> </v>
      </c>
      <c r="BS235" s="25">
        <f>MIN(BO235,BP235,BQ235)</f>
        <v>990</v>
      </c>
    </row>
    <row r="236" spans="1:72" x14ac:dyDescent="0.25">
      <c r="A236">
        <v>2018080488</v>
      </c>
      <c r="B236" t="s">
        <v>537</v>
      </c>
      <c r="C236" t="s">
        <v>628</v>
      </c>
      <c r="D236" t="s">
        <v>58</v>
      </c>
      <c r="E236" t="s">
        <v>52</v>
      </c>
      <c r="F236">
        <v>2006</v>
      </c>
      <c r="G236" t="str">
        <f>VLOOKUP(F236,'18 Age Cats'!A:B,2,FALSE)</f>
        <v>U14</v>
      </c>
      <c r="I236" t="s">
        <v>614</v>
      </c>
      <c r="J236" s="36">
        <f>AM236</f>
        <v>990</v>
      </c>
      <c r="L236" t="str">
        <f>IF(J236=AI236,"*"," ")</f>
        <v>*</v>
      </c>
      <c r="M236" s="36">
        <f>BH236</f>
        <v>990</v>
      </c>
      <c r="O236" t="str">
        <f>IF(M236=BD236,"*"," ")</f>
        <v>*</v>
      </c>
      <c r="P236" s="36">
        <f>BS236</f>
        <v>990</v>
      </c>
      <c r="R236" t="str">
        <f>IF(P236=BO236,"*"," ")</f>
        <v>*</v>
      </c>
      <c r="T236" s="21" t="str">
        <f>IFERROR(VLOOKUP(A236,'15.07.18.1 Mt Hutt SL'!C:I,7,FALSE)," ")</f>
        <v xml:space="preserve"> </v>
      </c>
      <c r="U236" s="21" t="str">
        <f>IFERROR(VLOOKUP(A236,'15.07.18.2 Mt Hutt SL'!C:I,7,FALSE)," ")</f>
        <v xml:space="preserve"> </v>
      </c>
      <c r="V236" s="21" t="str">
        <f>IFERROR(VLOOKUP(A236,'12.08.18.1 Whaka SL'!A:G,7,FALSE)," ")</f>
        <v xml:space="preserve"> </v>
      </c>
      <c r="W236" s="21" t="str">
        <f>IFERROR(VLOOKUP(A236,'12.08.18.2 Whaka SL'!A:G,7,FALSE)," ")</f>
        <v xml:space="preserve"> </v>
      </c>
      <c r="X236" s="24" t="str">
        <f>IFERROR(VLOOKUP(A236,'20.08.18.1 Coronet SL'!C:K,9,FALSE)," ")</f>
        <v xml:space="preserve"> </v>
      </c>
      <c r="Y236" s="21" t="str">
        <f>IFERROR(VLOOKUP(A236,'20.08.18.2 Coronet SL'!C:K,9,FALSE)," ")</f>
        <v xml:space="preserve"> </v>
      </c>
      <c r="Z236" s="21" t="str">
        <f>IFERROR(VLOOKUP(A236,'16.09.18.1 Mt Hutt SL'!A:B,2,FALSE)," ")</f>
        <v xml:space="preserve"> </v>
      </c>
      <c r="AA236" s="21" t="str">
        <f>IFERROR(VLOOKUP(A236,'16.09.18 .2 Mt Hutt SL'!A:B,2,FALSE)," ")</f>
        <v xml:space="preserve"> </v>
      </c>
      <c r="AB236" s="21" t="str">
        <f>IFERROR(VLOOKUP(A236,'180923.1 WH SL'!C:K,9,FALSE)," ")</f>
        <v xml:space="preserve"> </v>
      </c>
      <c r="AC236" s="21" t="str">
        <f>IFERROR(VLOOKUP(A236,'180927.1 CA SL '!A:L,12,FALSE)," ")</f>
        <v xml:space="preserve"> </v>
      </c>
      <c r="AD236" s="21" t="str">
        <f>IFERROR(VLOOKUP(A236,'180927.2 CA SL'!A:L,12,FALSE)," ")</f>
        <v xml:space="preserve"> </v>
      </c>
      <c r="AE236" s="21" t="str">
        <f>IFERROR(VLOOKUP(A236,'21.10.18.2   Snowplanet SL'!C:J,8,FALSE)," ")</f>
        <v xml:space="preserve"> </v>
      </c>
      <c r="AF236" t="str">
        <f>IFERROR(VLOOKUP(A236,'21.10.18.4 Snowplanet SL'!C:J,8,FALSE)," ")</f>
        <v xml:space="preserve"> </v>
      </c>
      <c r="AH236" s="25">
        <v>990</v>
      </c>
      <c r="AI236" s="25">
        <v>990</v>
      </c>
      <c r="AJ236" t="str">
        <f>IFERROR((SMALL(T236:AF236,1)+SMALL(T236:AF236,2))/2," ")</f>
        <v xml:space="preserve"> </v>
      </c>
      <c r="AK236" t="str">
        <f>IFERROR(SMALL(T236:AF236,1)+(SMALL(T236:AF236,1)*0.2)," ")</f>
        <v xml:space="preserve"> </v>
      </c>
      <c r="AM236" s="25">
        <f>MIN(AI236,AJ236,AK236)</f>
        <v>990</v>
      </c>
      <c r="AP236" s="21" t="str">
        <f>IFERROR(VLOOKUP(A236,'11.08.18.1 Whaka GS'!A:I,9,FALSE)," ")</f>
        <v xml:space="preserve"> </v>
      </c>
      <c r="AQ236" s="21" t="str">
        <f>IFERROR(VLOOKUP(A236,'11.08.18.2 Whaka GS'!A:G,7,FALSE)," ")</f>
        <v xml:space="preserve"> </v>
      </c>
      <c r="AR236" s="21" t="str">
        <f>IFERROR(VLOOKUP(A236,'18.08.18 .1 Coronet GS'!C:K,9,FALSE)," ")</f>
        <v xml:space="preserve"> </v>
      </c>
      <c r="AS236" s="21" t="str">
        <f>IFERROR(VLOOKUP(A236,'18.08.18 .2 Coronet GS'!C:K,9,FALSE)," ")</f>
        <v xml:space="preserve"> </v>
      </c>
      <c r="AT236" s="21" t="str">
        <f>IFERROR(VLOOKUP(A236,'19.08.18 .1 Coronet GS'!C:K,9,FALSE)," ")</f>
        <v xml:space="preserve"> </v>
      </c>
      <c r="AU236" s="21" t="str">
        <f>IFERROR(VLOOKUP(A236,'19.08.18 .2 Coronet GS'!C:K,9,FALSE)," ")</f>
        <v xml:space="preserve"> </v>
      </c>
      <c r="AV236" s="21" t="str">
        <f>IFERROR(VLOOKUP(A236,'15.09.18.1 Mt Hutt GS '!A:B,2,FALSE)," ")</f>
        <v xml:space="preserve"> </v>
      </c>
      <c r="AW236" s="21" t="str">
        <f>IFERROR(VLOOKUP(A236,'180922.1 WH GS'!C:K,9,FALSE)," ")</f>
        <v xml:space="preserve"> </v>
      </c>
      <c r="AX236" s="21" t="str">
        <f>IFERROR(VLOOKUP(A236,'180922.2 WH GS 2'!C:K,9,FALSE)," ")</f>
        <v xml:space="preserve"> </v>
      </c>
      <c r="AY236" s="21" t="str">
        <f>IFERROR(VLOOKUP(A236,'180928.1 CA GS'!A:L,12,FALSE)," " )</f>
        <v xml:space="preserve"> </v>
      </c>
      <c r="AZ236" s="21" t="str">
        <f>IFERROR(VLOOKUP(A236,'180928.2 CA GS'!C:I,7,FALSE)," ")</f>
        <v xml:space="preserve"> </v>
      </c>
      <c r="BA236" s="21" t="str">
        <f>IFERROR(VLOOKUP(A236,'180928.3 CA GS'!C:I,7,FALSE)," ")</f>
        <v xml:space="preserve"> </v>
      </c>
      <c r="BC236" s="25">
        <v>990</v>
      </c>
      <c r="BD236" s="25">
        <v>990</v>
      </c>
      <c r="BE236" t="str">
        <f>IFERROR((SMALL(AP236:BA236,1)+SMALL(AP236:BA236,2))/2," ")</f>
        <v xml:space="preserve"> </v>
      </c>
      <c r="BF236" t="str">
        <f>IFERROR(SMALL(AP236:BA236,1)+(SMALL(AP236:BA236,1)*0.2)," ")</f>
        <v xml:space="preserve"> </v>
      </c>
      <c r="BH236" s="25">
        <f>MIN(BD236,BE236,BF236)</f>
        <v>990</v>
      </c>
      <c r="BK236" s="21" t="str">
        <f>IFERROR(VLOOKUP(A236,'14.09.18 Mt Hutt SG'!A:C,2,FALSE)," ")</f>
        <v xml:space="preserve"> </v>
      </c>
      <c r="BL236" s="21" t="str">
        <f>IFERROR(VLOOKUP(A236,'14.09.18.2 Mt Hutt SG'!A:B,2,FALSE)," ")</f>
        <v xml:space="preserve"> </v>
      </c>
      <c r="BN236" s="25">
        <v>990</v>
      </c>
      <c r="BO236" s="25">
        <v>990</v>
      </c>
      <c r="BP236" t="str">
        <f>IFERROR((SMALL(BK236:BL236,1)+SMALL(BK236:BL236,2))/2," ")</f>
        <v xml:space="preserve"> </v>
      </c>
      <c r="BQ236" t="str">
        <f>IFERROR(SMALL(BK236:BL236,1)+(SMALL(BK236:BL236,1)*0.2)," ")</f>
        <v xml:space="preserve"> </v>
      </c>
      <c r="BS236" s="25">
        <f>MIN(BO236,BP236,BQ236)</f>
        <v>990</v>
      </c>
    </row>
    <row r="237" spans="1:72" s="38" customFormat="1" x14ac:dyDescent="0.25">
      <c r="A237">
        <v>2018080487</v>
      </c>
      <c r="B237" t="s">
        <v>627</v>
      </c>
      <c r="C237" t="s">
        <v>628</v>
      </c>
      <c r="D237" t="s">
        <v>58</v>
      </c>
      <c r="E237" t="s">
        <v>52</v>
      </c>
      <c r="F237">
        <v>2004</v>
      </c>
      <c r="G237" t="str">
        <f>VLOOKUP(F237,'18 Age Cats'!A:B,2,FALSE)</f>
        <v>U16</v>
      </c>
      <c r="H237"/>
      <c r="I237" t="s">
        <v>614</v>
      </c>
      <c r="J237" s="36">
        <f>AM237</f>
        <v>990</v>
      </c>
      <c r="K237"/>
      <c r="L237" t="str">
        <f>IF(J237=AI237,"*"," ")</f>
        <v>*</v>
      </c>
      <c r="M237" s="36">
        <f>BH237</f>
        <v>990</v>
      </c>
      <c r="N237"/>
      <c r="O237" t="str">
        <f>IF(M237=BD237,"*"," ")</f>
        <v>*</v>
      </c>
      <c r="P237" s="36">
        <f>BS237</f>
        <v>990</v>
      </c>
      <c r="Q237"/>
      <c r="R237" t="str">
        <f>IF(P237=BO237,"*"," ")</f>
        <v>*</v>
      </c>
      <c r="S237" s="7"/>
      <c r="T237" s="21" t="str">
        <f>IFERROR(VLOOKUP(A237,'15.07.18.1 Mt Hutt SL'!C:I,7,FALSE)," ")</f>
        <v xml:space="preserve"> </v>
      </c>
      <c r="U237" s="21" t="str">
        <f>IFERROR(VLOOKUP(A237,'15.07.18.2 Mt Hutt SL'!C:I,7,FALSE)," ")</f>
        <v xml:space="preserve"> </v>
      </c>
      <c r="V237" s="21" t="str">
        <f>IFERROR(VLOOKUP(A237,'12.08.18.1 Whaka SL'!A:G,7,FALSE)," ")</f>
        <v xml:space="preserve"> </v>
      </c>
      <c r="W237" s="21" t="str">
        <f>IFERROR(VLOOKUP(A237,'12.08.18.2 Whaka SL'!A:G,7,FALSE)," ")</f>
        <v xml:space="preserve"> </v>
      </c>
      <c r="X237" s="24" t="str">
        <f>IFERROR(VLOOKUP(A237,'20.08.18.1 Coronet SL'!C:K,9,FALSE)," ")</f>
        <v xml:space="preserve"> </v>
      </c>
      <c r="Y237" s="21" t="str">
        <f>IFERROR(VLOOKUP(A237,'20.08.18.2 Coronet SL'!C:K,9,FALSE)," ")</f>
        <v xml:space="preserve"> </v>
      </c>
      <c r="Z237" s="21" t="str">
        <f>IFERROR(VLOOKUP(A237,'16.09.18.1 Mt Hutt SL'!A:B,2,FALSE)," ")</f>
        <v xml:space="preserve"> </v>
      </c>
      <c r="AA237" s="21" t="str">
        <f>IFERROR(VLOOKUP(A237,'16.09.18 .2 Mt Hutt SL'!A:B,2,FALSE)," ")</f>
        <v xml:space="preserve"> </v>
      </c>
      <c r="AB237" s="21" t="str">
        <f>IFERROR(VLOOKUP(A237,'180923.1 WH SL'!C:K,9,FALSE)," ")</f>
        <v xml:space="preserve"> </v>
      </c>
      <c r="AC237" s="21" t="str">
        <f>IFERROR(VLOOKUP(A237,'180927.1 CA SL '!A:L,12,FALSE)," ")</f>
        <v xml:space="preserve"> </v>
      </c>
      <c r="AD237" s="21" t="str">
        <f>IFERROR(VLOOKUP(A237,'180927.2 CA SL'!A:L,12,FALSE)," ")</f>
        <v xml:space="preserve"> </v>
      </c>
      <c r="AE237" s="21" t="str">
        <f>IFERROR(VLOOKUP(A237,'21.10.18.2   Snowplanet SL'!C:J,8,FALSE)," ")</f>
        <v xml:space="preserve"> </v>
      </c>
      <c r="AF237" t="str">
        <f>IFERROR(VLOOKUP(A237,'21.10.18.4 Snowplanet SL'!C:J,8,FALSE)," ")</f>
        <v xml:space="preserve"> </v>
      </c>
      <c r="AG237" s="7"/>
      <c r="AH237" s="25">
        <v>990</v>
      </c>
      <c r="AI237" s="25">
        <v>990</v>
      </c>
      <c r="AJ237" t="str">
        <f>IFERROR((SMALL(T237:AF237,1)+SMALL(T237:AF237,2))/2," ")</f>
        <v xml:space="preserve"> </v>
      </c>
      <c r="AK237" t="str">
        <f>IFERROR(SMALL(T237:AF237,1)+(SMALL(T237:AF237,1)*0.2)," ")</f>
        <v xml:space="preserve"> </v>
      </c>
      <c r="AL237" s="7"/>
      <c r="AM237" s="25">
        <f>MIN(AI237,AJ237,AK237)</f>
        <v>990</v>
      </c>
      <c r="AN237" s="7"/>
      <c r="AO237" s="16"/>
      <c r="AP237" s="21" t="str">
        <f>IFERROR(VLOOKUP(A237,'11.08.18.1 Whaka GS'!A:I,9,FALSE)," ")</f>
        <v xml:space="preserve"> </v>
      </c>
      <c r="AQ237" s="21" t="str">
        <f>IFERROR(VLOOKUP(A237,'11.08.18.2 Whaka GS'!A:G,7,FALSE)," ")</f>
        <v xml:space="preserve"> </v>
      </c>
      <c r="AR237" s="21" t="str">
        <f>IFERROR(VLOOKUP(A237,'18.08.18 .1 Coronet GS'!C:K,9,FALSE)," ")</f>
        <v xml:space="preserve"> </v>
      </c>
      <c r="AS237" s="21" t="str">
        <f>IFERROR(VLOOKUP(A237,'18.08.18 .2 Coronet GS'!C:K,9,FALSE)," ")</f>
        <v xml:space="preserve"> </v>
      </c>
      <c r="AT237" s="21" t="str">
        <f>IFERROR(VLOOKUP(A237,'19.08.18 .1 Coronet GS'!C:K,9,FALSE)," ")</f>
        <v xml:space="preserve"> </v>
      </c>
      <c r="AU237" s="21" t="str">
        <f>IFERROR(VLOOKUP(A237,'19.08.18 .2 Coronet GS'!C:K,9,FALSE)," ")</f>
        <v xml:space="preserve"> </v>
      </c>
      <c r="AV237" s="21" t="str">
        <f>IFERROR(VLOOKUP(A237,'15.09.18.1 Mt Hutt GS '!A:B,2,FALSE)," ")</f>
        <v xml:space="preserve"> </v>
      </c>
      <c r="AW237" s="21" t="str">
        <f>IFERROR(VLOOKUP(A237,'180922.1 WH GS'!C:K,9,FALSE)," ")</f>
        <v xml:space="preserve"> </v>
      </c>
      <c r="AX237" s="21" t="str">
        <f>IFERROR(VLOOKUP(A237,'180922.2 WH GS 2'!C:K,9,FALSE)," ")</f>
        <v xml:space="preserve"> </v>
      </c>
      <c r="AY237" s="21" t="str">
        <f>IFERROR(VLOOKUP(A237,'180928.1 CA GS'!A:L,12,FALSE)," " )</f>
        <v xml:space="preserve"> </v>
      </c>
      <c r="AZ237" s="21" t="str">
        <f>IFERROR(VLOOKUP(A237,'180928.2 CA GS'!C:I,7,FALSE)," ")</f>
        <v xml:space="preserve"> </v>
      </c>
      <c r="BA237" s="21" t="str">
        <f>IFERROR(VLOOKUP(A237,'180928.3 CA GS'!C:I,7,FALSE)," ")</f>
        <v xml:space="preserve"> </v>
      </c>
      <c r="BB237" s="16"/>
      <c r="BC237" s="25">
        <v>990</v>
      </c>
      <c r="BD237" s="25">
        <v>990</v>
      </c>
      <c r="BE237" t="str">
        <f>IFERROR((SMALL(AP237:BA237,1)+SMALL(AP237:BA237,2))/2," ")</f>
        <v xml:space="preserve"> </v>
      </c>
      <c r="BF237" t="str">
        <f>IFERROR(SMALL(AP237:BA237,1)+(SMALL(AP237:BA237,1)*0.2)," ")</f>
        <v xml:space="preserve"> </v>
      </c>
      <c r="BG237" s="16"/>
      <c r="BH237" s="25">
        <f>MIN(BD237,BE237,BF237)</f>
        <v>990</v>
      </c>
      <c r="BI237" s="16"/>
      <c r="BJ237" s="17"/>
      <c r="BK237" s="21" t="str">
        <f>IFERROR(VLOOKUP(A237,'14.09.18 Mt Hutt SG'!A:C,2,FALSE)," ")</f>
        <v xml:space="preserve"> </v>
      </c>
      <c r="BL237" s="21" t="str">
        <f>IFERROR(VLOOKUP(A237,'14.09.18.2 Mt Hutt SG'!A:B,2,FALSE)," ")</f>
        <v xml:space="preserve"> </v>
      </c>
      <c r="BM237" s="17"/>
      <c r="BN237" s="25">
        <v>990</v>
      </c>
      <c r="BO237" s="25">
        <v>990</v>
      </c>
      <c r="BP237" t="str">
        <f>IFERROR((SMALL(BK237:BL237,1)+SMALL(BK237:BL237,2))/2," ")</f>
        <v xml:space="preserve"> </v>
      </c>
      <c r="BQ237" t="str">
        <f>IFERROR(SMALL(BK237:BL237,1)+(SMALL(BK237:BL237,1)*0.2)," ")</f>
        <v xml:space="preserve"> </v>
      </c>
      <c r="BR237" s="17"/>
      <c r="BS237" s="25">
        <f>MIN(BO237,BP237,BQ237)</f>
        <v>990</v>
      </c>
      <c r="BT237" s="17"/>
    </row>
    <row r="238" spans="1:72" x14ac:dyDescent="0.25">
      <c r="A238">
        <v>2018070402</v>
      </c>
      <c r="B238" t="s">
        <v>617</v>
      </c>
      <c r="C238" t="s">
        <v>618</v>
      </c>
      <c r="D238" t="s">
        <v>58</v>
      </c>
      <c r="E238" t="s">
        <v>52</v>
      </c>
      <c r="F238">
        <v>2002</v>
      </c>
      <c r="G238" t="str">
        <f>VLOOKUP(F238,'18 Age Cats'!A:B,2,FALSE)</f>
        <v>U19</v>
      </c>
      <c r="I238" t="s">
        <v>606</v>
      </c>
      <c r="J238" s="36">
        <f>AM238</f>
        <v>312.43</v>
      </c>
      <c r="K238">
        <v>63</v>
      </c>
      <c r="L238" t="str">
        <f>IF(J238=AI238,"*"," ")</f>
        <v xml:space="preserve"> </v>
      </c>
      <c r="M238" s="36">
        <f>BH238</f>
        <v>223.58</v>
      </c>
      <c r="N238">
        <v>55</v>
      </c>
      <c r="O238" t="str">
        <f>IF(M238=BD238,"*"," ")</f>
        <v xml:space="preserve"> </v>
      </c>
      <c r="P238" s="36">
        <f>BS238</f>
        <v>990</v>
      </c>
      <c r="R238" t="str">
        <f>IF(P238=BO238,"*"," ")</f>
        <v>*</v>
      </c>
      <c r="T238" s="21" t="str">
        <f>IFERROR(VLOOKUP(A238,'15.07.18.1 Mt Hutt SL'!C:I,7,FALSE)," ")</f>
        <v xml:space="preserve"> </v>
      </c>
      <c r="U238" s="21" t="str">
        <f>IFERROR(VLOOKUP(A238,'15.07.18.2 Mt Hutt SL'!C:I,7,FALSE)," ")</f>
        <v xml:space="preserve"> </v>
      </c>
      <c r="V238" s="21" t="str">
        <f>IFERROR(VLOOKUP(A238,'12.08.18.1 Whaka SL'!A:G,7,FALSE)," ")</f>
        <v xml:space="preserve"> </v>
      </c>
      <c r="W238" s="21" t="str">
        <f>IFERROR(VLOOKUP(A238,'12.08.18.2 Whaka SL'!A:G,7,FALSE)," ")</f>
        <v xml:space="preserve"> </v>
      </c>
      <c r="X238" s="24" t="str">
        <f>IFERROR(VLOOKUP(A238,'20.08.18.1 Coronet SL'!C:K,9,FALSE)," ")</f>
        <v xml:space="preserve"> </v>
      </c>
      <c r="Y238" s="21" t="str">
        <f>IFERROR(VLOOKUP(A238,'20.08.18.2 Coronet SL'!C:K,9,FALSE)," ")</f>
        <v xml:space="preserve"> </v>
      </c>
      <c r="Z238" s="21" t="str">
        <f>IFERROR(VLOOKUP(A238,'16.09.18.1 Mt Hutt SL'!A:B,2,FALSE)," ")</f>
        <v xml:space="preserve"> </v>
      </c>
      <c r="AA238" s="21" t="str">
        <f>IFERROR(VLOOKUP(A238,'16.09.18 .2 Mt Hutt SL'!A:B,2,FALSE)," ")</f>
        <v xml:space="preserve"> </v>
      </c>
      <c r="AB238" s="21">
        <f>IFERROR(VLOOKUP(A238,'180923.1 WH SL'!C:K,9,FALSE)," ")</f>
        <v>345.69</v>
      </c>
      <c r="AC238" s="21">
        <f>IFERROR(VLOOKUP(A238,'180927.1 CA SL '!A:L,12,FALSE)," ")</f>
        <v>327.69</v>
      </c>
      <c r="AD238" s="21">
        <f>IFERROR(VLOOKUP(A238,'180927.2 CA SL'!A:L,12,FALSE)," ")</f>
        <v>297.17</v>
      </c>
      <c r="AE238" s="21" t="str">
        <f>IFERROR(VLOOKUP(A238,'21.10.18.2   Snowplanet SL'!C:J,8,FALSE)," ")</f>
        <v xml:space="preserve"> </v>
      </c>
      <c r="AF238" t="str">
        <f>IFERROR(VLOOKUP(A238,'21.10.18.4 Snowplanet SL'!C:J,8,FALSE)," ")</f>
        <v xml:space="preserve"> </v>
      </c>
      <c r="AH238" s="25">
        <v>990</v>
      </c>
      <c r="AI238" s="25">
        <v>990</v>
      </c>
      <c r="AJ238">
        <f>IFERROR((SMALL(T238:AF238,1)+SMALL(T238:AF238,2))/2," ")</f>
        <v>312.43</v>
      </c>
      <c r="AK238">
        <f>IFERROR(SMALL(T238:AF238,1)+(SMALL(T238:AF238,1)*0.2)," ")</f>
        <v>356.60400000000004</v>
      </c>
      <c r="AM238" s="25">
        <f>MIN(AI238,AJ238,AK238)</f>
        <v>312.43</v>
      </c>
      <c r="AP238" s="21">
        <f>IFERROR(VLOOKUP(A238,'11.08.18.1 Whaka GS'!A:I,9,FALSE)," ")</f>
        <v>251.69</v>
      </c>
      <c r="AQ238" s="21">
        <f>IFERROR(VLOOKUP(A238,'11.08.18.2 Whaka GS'!A:G,7,FALSE)," ")</f>
        <v>267.7</v>
      </c>
      <c r="AR238" s="21" t="str">
        <f>IFERROR(VLOOKUP(A238,'18.08.18 .1 Coronet GS'!C:K,9,FALSE)," ")</f>
        <v xml:space="preserve"> </v>
      </c>
      <c r="AS238" s="21" t="str">
        <f>IFERROR(VLOOKUP(A238,'18.08.18 .2 Coronet GS'!C:K,9,FALSE)," ")</f>
        <v xml:space="preserve"> </v>
      </c>
      <c r="AT238" s="21" t="str">
        <f>IFERROR(VLOOKUP(A238,'19.08.18 .1 Coronet GS'!C:K,9,FALSE)," ")</f>
        <v xml:space="preserve"> </v>
      </c>
      <c r="AU238" s="21" t="str">
        <f>IFERROR(VLOOKUP(A238,'19.08.18 .2 Coronet GS'!C:K,9,FALSE)," ")</f>
        <v xml:space="preserve"> </v>
      </c>
      <c r="AV238" s="21" t="str">
        <f>IFERROR(VLOOKUP(A238,'15.09.18.1 Mt Hutt GS '!A:B,2,FALSE)," ")</f>
        <v xml:space="preserve"> </v>
      </c>
      <c r="AW238" s="21">
        <f>IFERROR(VLOOKUP(A238,'180922.1 WH GS'!C:K,9,FALSE)," ")</f>
        <v>282.39999999999998</v>
      </c>
      <c r="AX238" s="21">
        <f>IFERROR(VLOOKUP(A238,'180922.2 WH GS 2'!C:K,9,FALSE)," ")</f>
        <v>381.59</v>
      </c>
      <c r="AY238" s="21">
        <f>IFERROR(VLOOKUP(A238,'180928.1 CA GS'!A:L,12,FALSE)," " )</f>
        <v>244.01</v>
      </c>
      <c r="AZ238" s="21">
        <f>IFERROR(VLOOKUP(A238,'180928.2 CA GS'!C:I,7,FALSE)," ")</f>
        <v>239.55</v>
      </c>
      <c r="BA238" s="21">
        <f>IFERROR(VLOOKUP(A238,'180928.3 CA GS'!C:I,7,FALSE)," ")</f>
        <v>207.61</v>
      </c>
      <c r="BC238" s="25">
        <v>990</v>
      </c>
      <c r="BD238" s="25">
        <v>990</v>
      </c>
      <c r="BE238">
        <f>IFERROR((SMALL(AP238:BA238,1)+SMALL(AP238:BA238,2))/2," ")</f>
        <v>223.58</v>
      </c>
      <c r="BF238">
        <f>IFERROR(SMALL(AP238:BA238,1)+(SMALL(AP238:BA238,1)*0.2)," ")</f>
        <v>249.13200000000001</v>
      </c>
      <c r="BH238" s="25">
        <f>MIN(BD238,BE238,BF238)</f>
        <v>223.58</v>
      </c>
      <c r="BK238" s="21" t="str">
        <f>IFERROR(VLOOKUP(A238,'14.09.18 Mt Hutt SG'!A:C,2,FALSE)," ")</f>
        <v xml:space="preserve"> </v>
      </c>
      <c r="BL238" s="21" t="str">
        <f>IFERROR(VLOOKUP(A238,'14.09.18.2 Mt Hutt SG'!A:B,2,FALSE)," ")</f>
        <v xml:space="preserve"> </v>
      </c>
      <c r="BN238" s="25">
        <v>990</v>
      </c>
      <c r="BO238" s="25">
        <v>990</v>
      </c>
      <c r="BP238" t="str">
        <f>IFERROR((SMALL(BK238:BL238,1)+SMALL(BK238:BL238,2))/2," ")</f>
        <v xml:space="preserve"> </v>
      </c>
      <c r="BQ238" t="str">
        <f>IFERROR(SMALL(BK238:BL238,1)+(SMALL(BK238:BL238,1)*0.2)," ")</f>
        <v xml:space="preserve"> </v>
      </c>
      <c r="BS238" s="25">
        <f>MIN(BO238,BP238,BQ238)</f>
        <v>990</v>
      </c>
    </row>
    <row r="239" spans="1:72" s="22" customFormat="1" x14ac:dyDescent="0.25">
      <c r="A239">
        <v>201307718</v>
      </c>
      <c r="B239" t="s">
        <v>100</v>
      </c>
      <c r="C239" t="s">
        <v>250</v>
      </c>
      <c r="D239"/>
      <c r="E239" t="s">
        <v>52</v>
      </c>
      <c r="F239">
        <v>2004</v>
      </c>
      <c r="G239" t="str">
        <f>VLOOKUP(F239,'18 Age Cats'!A:B,2,FALSE)</f>
        <v>U16</v>
      </c>
      <c r="H239"/>
      <c r="I239"/>
      <c r="J239" s="36">
        <f>AM239</f>
        <v>126.285</v>
      </c>
      <c r="K239">
        <v>19</v>
      </c>
      <c r="L239" t="str">
        <f>IF(J239=AI239,"*"," ")</f>
        <v xml:space="preserve"> </v>
      </c>
      <c r="M239" s="36">
        <f>BH239</f>
        <v>536.11950000000013</v>
      </c>
      <c r="N239">
        <v>84</v>
      </c>
      <c r="O239" t="str">
        <f>IF(M239=BD239,"*"," ")</f>
        <v>*</v>
      </c>
      <c r="P239" s="36">
        <f>BS239</f>
        <v>990</v>
      </c>
      <c r="Q239"/>
      <c r="R239" t="str">
        <f>IF(P239=BO239,"*"," ")</f>
        <v>*</v>
      </c>
      <c r="S239" s="7"/>
      <c r="T239" s="21" t="str">
        <f>IFERROR(VLOOKUP(A239,'15.07.18.1 Mt Hutt SL'!C:I,7,FALSE)," ")</f>
        <v xml:space="preserve"> </v>
      </c>
      <c r="U239" s="21" t="str">
        <f>IFERROR(VLOOKUP(A239,'15.07.18.2 Mt Hutt SL'!C:I,7,FALSE)," ")</f>
        <v xml:space="preserve"> </v>
      </c>
      <c r="V239" s="21" t="str">
        <f>IFERROR(VLOOKUP(A239,'12.08.18.1 Whaka SL'!A:G,7,FALSE)," ")</f>
        <v xml:space="preserve"> </v>
      </c>
      <c r="W239" s="21" t="str">
        <f>IFERROR(VLOOKUP(A239,'12.08.18.2 Whaka SL'!A:G,7,FALSE)," ")</f>
        <v xml:space="preserve"> </v>
      </c>
      <c r="X239" s="24">
        <f>IFERROR(VLOOKUP(A239,'20.08.18.1 Coronet SL'!C:K,9,FALSE)," ")</f>
        <v>112.02</v>
      </c>
      <c r="Y239" s="21">
        <f>IFERROR(VLOOKUP(A239,'20.08.18.2 Coronet SL'!C:K,9,FALSE)," ")</f>
        <v>140.55000000000001</v>
      </c>
      <c r="Z239" s="21" t="str">
        <f>IFERROR(VLOOKUP(A239,'16.09.18.1 Mt Hutt SL'!A:B,2,FALSE)," ")</f>
        <v xml:space="preserve"> </v>
      </c>
      <c r="AA239" s="21" t="str">
        <f>IFERROR(VLOOKUP(A239,'16.09.18 .2 Mt Hutt SL'!A:B,2,FALSE)," ")</f>
        <v xml:space="preserve"> </v>
      </c>
      <c r="AB239" s="21" t="str">
        <f>IFERROR(VLOOKUP(A239,'180923.1 WH SL'!C:K,9,FALSE)," ")</f>
        <v xml:space="preserve"> </v>
      </c>
      <c r="AC239" s="21" t="str">
        <f>IFERROR(VLOOKUP(A239,'180927.1 CA SL '!A:L,12,FALSE)," ")</f>
        <v xml:space="preserve"> </v>
      </c>
      <c r="AD239" s="21" t="str">
        <f>IFERROR(VLOOKUP(A239,'180927.2 CA SL'!A:L,12,FALSE)," ")</f>
        <v xml:space="preserve"> </v>
      </c>
      <c r="AE239" s="21" t="str">
        <f>IFERROR(VLOOKUP(A239,'21.10.18.2   Snowplanet SL'!C:J,8,FALSE)," ")</f>
        <v xml:space="preserve"> </v>
      </c>
      <c r="AF239" t="str">
        <f>IFERROR(VLOOKUP(A239,'21.10.18.4 Snowplanet SL'!C:J,8,FALSE)," ")</f>
        <v xml:space="preserve"> </v>
      </c>
      <c r="AG239" s="7"/>
      <c r="AH239" s="25">
        <f>IFERROR(VLOOKUP(A239,'18.0 Base List'!A:G,5,FALSE),"990.00")</f>
        <v>398.65900000000005</v>
      </c>
      <c r="AI239" s="25">
        <f>AH239+(AH239*0.5)</f>
        <v>597.98850000000004</v>
      </c>
      <c r="AJ239">
        <f>IFERROR((SMALL(T239:AF239,1)+SMALL(T239:AF239,2))/2," ")</f>
        <v>126.285</v>
      </c>
      <c r="AK239">
        <f>IFERROR(SMALL(T239:AF239,1)+(SMALL(T239:AF239,1)*0.2)," ")</f>
        <v>134.42400000000001</v>
      </c>
      <c r="AL239" s="7"/>
      <c r="AM239" s="25">
        <f>MIN(AI239,AJ239,AK239)</f>
        <v>126.285</v>
      </c>
      <c r="AN239" s="7"/>
      <c r="AO239" s="16"/>
      <c r="AP239" s="21" t="str">
        <f>IFERROR(VLOOKUP(A239,'11.08.18.1 Whaka GS'!A:I,9,FALSE)," ")</f>
        <v xml:space="preserve"> </v>
      </c>
      <c r="AQ239" s="21" t="str">
        <f>IFERROR(VLOOKUP(A239,'11.08.18.2 Whaka GS'!A:G,7,FALSE)," ")</f>
        <v xml:space="preserve"> </v>
      </c>
      <c r="AR239" s="21" t="str">
        <f>IFERROR(VLOOKUP(A239,'18.08.18 .1 Coronet GS'!C:K,9,FALSE)," ")</f>
        <v xml:space="preserve"> </v>
      </c>
      <c r="AS239" s="21" t="str">
        <f>IFERROR(VLOOKUP(A239,'18.08.18 .2 Coronet GS'!C:K,9,FALSE)," ")</f>
        <v xml:space="preserve"> </v>
      </c>
      <c r="AT239" s="21" t="str">
        <f>IFERROR(VLOOKUP(A239,'19.08.18 .1 Coronet GS'!C:K,9,FALSE)," ")</f>
        <v xml:space="preserve"> </v>
      </c>
      <c r="AU239" s="21" t="str">
        <f>IFERROR(VLOOKUP(A239,'19.08.18 .2 Coronet GS'!C:K,9,FALSE)," ")</f>
        <v xml:space="preserve"> </v>
      </c>
      <c r="AV239" s="21" t="str">
        <f>IFERROR(VLOOKUP(A239,'15.09.18.1 Mt Hutt GS '!A:B,2,FALSE)," ")</f>
        <v xml:space="preserve"> </v>
      </c>
      <c r="AW239" s="21" t="str">
        <f>IFERROR(VLOOKUP(A239,'180922.1 WH GS'!C:K,9,FALSE)," ")</f>
        <v xml:space="preserve"> </v>
      </c>
      <c r="AX239" s="21" t="str">
        <f>IFERROR(VLOOKUP(A239,'180922.2 WH GS 2'!C:K,9,FALSE)," ")</f>
        <v xml:space="preserve"> </v>
      </c>
      <c r="AY239" s="21" t="str">
        <f>IFERROR(VLOOKUP(A239,'180928.1 CA GS'!A:L,12,FALSE)," " )</f>
        <v xml:space="preserve"> </v>
      </c>
      <c r="AZ239" s="21" t="str">
        <f>IFERROR(VLOOKUP(A239,'180928.2 CA GS'!C:I,7,FALSE)," ")</f>
        <v xml:space="preserve"> </v>
      </c>
      <c r="BA239" s="21" t="str">
        <f>IFERROR(VLOOKUP(A239,'180928.3 CA GS'!C:I,7,FALSE)," ")</f>
        <v xml:space="preserve"> </v>
      </c>
      <c r="BB239" s="16"/>
      <c r="BC239" s="25">
        <f>IFERROR(VLOOKUP(A239,'18.0 Base List'!A:F,6,FALSE),"990.00")</f>
        <v>357.41300000000007</v>
      </c>
      <c r="BD239" s="25">
        <f>BC239+(BC239*0.5)</f>
        <v>536.11950000000013</v>
      </c>
      <c r="BE239" t="str">
        <f>IFERROR((SMALL(AP239:BA239,1)+SMALL(AP239:BA239,2))/2," ")</f>
        <v xml:space="preserve"> </v>
      </c>
      <c r="BF239" t="str">
        <f>IFERROR(SMALL(AP239:BA239,1)+(SMALL(AP239:BA239,1)*0.2)," ")</f>
        <v xml:space="preserve"> </v>
      </c>
      <c r="BG239" s="16"/>
      <c r="BH239" s="25">
        <f>MIN(BD239,BE239,BF239)</f>
        <v>536.11950000000013</v>
      </c>
      <c r="BI239" s="16"/>
      <c r="BJ239" s="17"/>
      <c r="BK239" s="21" t="str">
        <f>IFERROR(VLOOKUP(A239,'14.09.18 Mt Hutt SG'!A:C,2,FALSE)," ")</f>
        <v xml:space="preserve"> </v>
      </c>
      <c r="BL239" s="21" t="str">
        <f>IFERROR(VLOOKUP(A239,'14.09.18.2 Mt Hutt SG'!A:B,2,FALSE)," ")</f>
        <v xml:space="preserve"> </v>
      </c>
      <c r="BM239" s="17"/>
      <c r="BN239" s="25">
        <v>990</v>
      </c>
      <c r="BO239" s="25">
        <v>990</v>
      </c>
      <c r="BP239" t="str">
        <f>IFERROR((SMALL(BK239:BL239,1)+SMALL(BK239:BL239,2))/2," ")</f>
        <v xml:space="preserve"> </v>
      </c>
      <c r="BQ239" t="str">
        <f>IFERROR(SMALL(BK239:BL239,1)+(SMALL(BK239:BL239,1)*0.2)," ")</f>
        <v xml:space="preserve"> </v>
      </c>
      <c r="BR239" s="17"/>
      <c r="BS239" s="25">
        <f>MIN(BO239,BP239,BQ239)</f>
        <v>990</v>
      </c>
      <c r="BT239" s="17"/>
    </row>
    <row r="240" spans="1:72" x14ac:dyDescent="0.25">
      <c r="A240">
        <v>2016062301</v>
      </c>
      <c r="B240" t="s">
        <v>669</v>
      </c>
      <c r="C240" t="s">
        <v>630</v>
      </c>
      <c r="D240" t="s">
        <v>58</v>
      </c>
      <c r="E240" t="s">
        <v>52</v>
      </c>
      <c r="F240">
        <v>2006</v>
      </c>
      <c r="G240" t="str">
        <f>VLOOKUP(F240,'18 Age Cats'!A:B,2,FALSE)</f>
        <v>U14</v>
      </c>
      <c r="H240" t="s">
        <v>598</v>
      </c>
      <c r="I240" t="s">
        <v>631</v>
      </c>
      <c r="J240" s="36">
        <f>AM240</f>
        <v>990</v>
      </c>
      <c r="L240" t="str">
        <f>IF(J240=AI240,"*"," ")</f>
        <v>*</v>
      </c>
      <c r="M240" s="36">
        <f>BH240</f>
        <v>990</v>
      </c>
      <c r="O240" t="str">
        <f>IF(M240=BD240,"*"," ")</f>
        <v>*</v>
      </c>
      <c r="P240" s="36">
        <f>BS240</f>
        <v>990</v>
      </c>
      <c r="R240" t="str">
        <f>IF(P240=BO240,"*"," ")</f>
        <v>*</v>
      </c>
      <c r="T240" s="21" t="str">
        <f>IFERROR(VLOOKUP(A240,'15.07.18.1 Mt Hutt SL'!C:I,7,FALSE)," ")</f>
        <v xml:space="preserve"> </v>
      </c>
      <c r="U240" s="21" t="str">
        <f>IFERROR(VLOOKUP(A240,'15.07.18.2 Mt Hutt SL'!C:I,7,FALSE)," ")</f>
        <v xml:space="preserve"> </v>
      </c>
      <c r="V240" s="21" t="str">
        <f>IFERROR(VLOOKUP(A240,'12.08.18.1 Whaka SL'!A:G,7,FALSE)," ")</f>
        <v xml:space="preserve"> </v>
      </c>
      <c r="W240" s="21" t="str">
        <f>IFERROR(VLOOKUP(A240,'12.08.18.2 Whaka SL'!A:G,7,FALSE)," ")</f>
        <v xml:space="preserve"> </v>
      </c>
      <c r="X240" s="24" t="str">
        <f>IFERROR(VLOOKUP(A240,'20.08.18.1 Coronet SL'!C:K,9,FALSE)," ")</f>
        <v xml:space="preserve"> </v>
      </c>
      <c r="Y240" s="21" t="str">
        <f>IFERROR(VLOOKUP(A240,'20.08.18.2 Coronet SL'!C:K,9,FALSE)," ")</f>
        <v xml:space="preserve"> </v>
      </c>
      <c r="Z240" s="21" t="str">
        <f>IFERROR(VLOOKUP(A240,'16.09.18.1 Mt Hutt SL'!A:B,2,FALSE)," ")</f>
        <v xml:space="preserve"> </v>
      </c>
      <c r="AA240" s="21" t="str">
        <f>IFERROR(VLOOKUP(A240,'16.09.18 .2 Mt Hutt SL'!A:B,2,FALSE)," ")</f>
        <v xml:space="preserve"> </v>
      </c>
      <c r="AB240" s="21" t="str">
        <f>IFERROR(VLOOKUP(A240,'180923.1 WH SL'!C:K,9,FALSE)," ")</f>
        <v xml:space="preserve"> </v>
      </c>
      <c r="AC240" s="21" t="str">
        <f>IFERROR(VLOOKUP(A240,'180927.1 CA SL '!A:L,12,FALSE)," ")</f>
        <v xml:space="preserve"> </v>
      </c>
      <c r="AD240" s="21" t="str">
        <f>IFERROR(VLOOKUP(A240,'180927.2 CA SL'!A:L,12,FALSE)," ")</f>
        <v xml:space="preserve"> </v>
      </c>
      <c r="AE240" s="21" t="str">
        <f>IFERROR(VLOOKUP(A240,'21.10.18.2   Snowplanet SL'!C:J,8,FALSE)," ")</f>
        <v xml:space="preserve"> </v>
      </c>
      <c r="AF240" t="str">
        <f>IFERROR(VLOOKUP(A240,'21.10.18.4 Snowplanet SL'!C:J,8,FALSE)," ")</f>
        <v xml:space="preserve"> </v>
      </c>
      <c r="AH240" s="25">
        <v>990</v>
      </c>
      <c r="AI240" s="25">
        <v>990</v>
      </c>
      <c r="AJ240" t="str">
        <f>IFERROR((SMALL(T240:AF240,1)+SMALL(T240:AF240,2))/2," ")</f>
        <v xml:space="preserve"> </v>
      </c>
      <c r="AK240" t="str">
        <f>IFERROR(SMALL(T240:AF240,1)+(SMALL(T240:AF240,1)*0.2)," ")</f>
        <v xml:space="preserve"> </v>
      </c>
      <c r="AM240" s="25">
        <f>MIN(AI240,AJ240,AK240)</f>
        <v>990</v>
      </c>
      <c r="AP240" s="21" t="str">
        <f>IFERROR(VLOOKUP(A240,'11.08.18.1 Whaka GS'!A:I,9,FALSE)," ")</f>
        <v xml:space="preserve"> </v>
      </c>
      <c r="AQ240" s="21" t="str">
        <f>IFERROR(VLOOKUP(A240,'11.08.18.2 Whaka GS'!A:G,7,FALSE)," ")</f>
        <v xml:space="preserve"> </v>
      </c>
      <c r="AR240" s="21" t="str">
        <f>IFERROR(VLOOKUP(A240,'18.08.18 .1 Coronet GS'!C:K,9,FALSE)," ")</f>
        <v xml:space="preserve"> </v>
      </c>
      <c r="AS240" s="21" t="str">
        <f>IFERROR(VLOOKUP(A240,'18.08.18 .2 Coronet GS'!C:K,9,FALSE)," ")</f>
        <v xml:space="preserve"> </v>
      </c>
      <c r="AT240" s="21" t="str">
        <f>IFERROR(VLOOKUP(A240,'19.08.18 .1 Coronet GS'!C:K,9,FALSE)," ")</f>
        <v xml:space="preserve"> </v>
      </c>
      <c r="AU240" s="21" t="str">
        <f>IFERROR(VLOOKUP(A240,'19.08.18 .2 Coronet GS'!C:K,9,FALSE)," ")</f>
        <v xml:space="preserve"> </v>
      </c>
      <c r="AV240" s="21" t="str">
        <f>IFERROR(VLOOKUP(A240,'15.09.18.1 Mt Hutt GS '!A:B,2,FALSE)," ")</f>
        <v xml:space="preserve"> </v>
      </c>
      <c r="AW240" s="21" t="str">
        <f>IFERROR(VLOOKUP(A240,'180922.1 WH GS'!C:K,9,FALSE)," ")</f>
        <v xml:space="preserve"> </v>
      </c>
      <c r="AX240" s="21" t="str">
        <f>IFERROR(VLOOKUP(A240,'180922.2 WH GS 2'!C:K,9,FALSE)," ")</f>
        <v xml:space="preserve"> </v>
      </c>
      <c r="AY240" s="21" t="str">
        <f>IFERROR(VLOOKUP(A240,'180928.1 CA GS'!A:L,12,FALSE)," " )</f>
        <v xml:space="preserve"> </v>
      </c>
      <c r="AZ240" s="21" t="str">
        <f>IFERROR(VLOOKUP(A240,'180928.2 CA GS'!C:I,7,FALSE)," ")</f>
        <v xml:space="preserve"> </v>
      </c>
      <c r="BA240" s="21" t="str">
        <f>IFERROR(VLOOKUP(A240,'180928.3 CA GS'!C:I,7,FALSE)," ")</f>
        <v xml:space="preserve"> </v>
      </c>
      <c r="BC240" s="25">
        <v>990</v>
      </c>
      <c r="BD240" s="25">
        <v>990</v>
      </c>
      <c r="BE240" t="str">
        <f>IFERROR((SMALL(AP240:BA240,1)+SMALL(AP240:BA240,2))/2," ")</f>
        <v xml:space="preserve"> </v>
      </c>
      <c r="BF240" t="str">
        <f>IFERROR(SMALL(AP240:BA240,1)+(SMALL(AP240:BA240,1)*0.2)," ")</f>
        <v xml:space="preserve"> </v>
      </c>
      <c r="BH240" s="25">
        <f>MIN(BD240,BE240,BF240)</f>
        <v>990</v>
      </c>
      <c r="BK240" s="21" t="str">
        <f>IFERROR(VLOOKUP(A240,'14.09.18 Mt Hutt SG'!A:C,2,FALSE)," ")</f>
        <v xml:space="preserve"> </v>
      </c>
      <c r="BL240" s="21" t="str">
        <f>IFERROR(VLOOKUP(A240,'14.09.18.2 Mt Hutt SG'!A:B,2,FALSE)," ")</f>
        <v xml:space="preserve"> </v>
      </c>
      <c r="BN240" s="25">
        <v>990</v>
      </c>
      <c r="BO240" s="25">
        <v>990</v>
      </c>
      <c r="BP240" t="str">
        <f>IFERROR((SMALL(BK240:BL240,1)+SMALL(BK240:BL240,2))/2," ")</f>
        <v xml:space="preserve"> </v>
      </c>
      <c r="BQ240" t="str">
        <f>IFERROR(SMALL(BK240:BL240,1)+(SMALL(BK240:BL240,1)*0.2)," ")</f>
        <v xml:space="preserve"> </v>
      </c>
      <c r="BS240" s="25">
        <f>MIN(BO240,BP240,BQ240)</f>
        <v>990</v>
      </c>
    </row>
    <row r="241" spans="1:71" x14ac:dyDescent="0.25">
      <c r="A241">
        <v>2016062300</v>
      </c>
      <c r="B241" t="s">
        <v>629</v>
      </c>
      <c r="C241" t="s">
        <v>630</v>
      </c>
      <c r="D241" t="s">
        <v>58</v>
      </c>
      <c r="E241" t="s">
        <v>52</v>
      </c>
      <c r="F241">
        <v>2004</v>
      </c>
      <c r="G241" t="str">
        <f>VLOOKUP(F241,'18 Age Cats'!A:B,2,FALSE)</f>
        <v>U16</v>
      </c>
      <c r="H241" t="s">
        <v>598</v>
      </c>
      <c r="I241" t="s">
        <v>631</v>
      </c>
      <c r="J241" s="36">
        <f>AM241</f>
        <v>990</v>
      </c>
      <c r="L241" t="str">
        <f>IF(J241=AI241,"*"," ")</f>
        <v>*</v>
      </c>
      <c r="M241" s="36">
        <f>BH241</f>
        <v>990</v>
      </c>
      <c r="O241" t="str">
        <f>IF(M241=BD241,"*"," ")</f>
        <v>*</v>
      </c>
      <c r="P241" s="36">
        <f>BS241</f>
        <v>990</v>
      </c>
      <c r="R241" t="str">
        <f>IF(P241=BO241,"*"," ")</f>
        <v>*</v>
      </c>
      <c r="T241" s="21" t="str">
        <f>IFERROR(VLOOKUP(A241,'15.07.18.1 Mt Hutt SL'!C:I,7,FALSE)," ")</f>
        <v xml:space="preserve"> </v>
      </c>
      <c r="U241" s="21" t="str">
        <f>IFERROR(VLOOKUP(A241,'15.07.18.2 Mt Hutt SL'!C:I,7,FALSE)," ")</f>
        <v xml:space="preserve"> </v>
      </c>
      <c r="V241" s="21" t="str">
        <f>IFERROR(VLOOKUP(A241,'12.08.18.1 Whaka SL'!A:G,7,FALSE)," ")</f>
        <v xml:space="preserve"> </v>
      </c>
      <c r="W241" s="21" t="str">
        <f>IFERROR(VLOOKUP(A241,'12.08.18.2 Whaka SL'!A:G,7,FALSE)," ")</f>
        <v xml:space="preserve"> </v>
      </c>
      <c r="X241" s="24" t="str">
        <f>IFERROR(VLOOKUP(A241,'20.08.18.1 Coronet SL'!C:K,9,FALSE)," ")</f>
        <v xml:space="preserve"> </v>
      </c>
      <c r="Y241" s="21" t="str">
        <f>IFERROR(VLOOKUP(A241,'20.08.18.2 Coronet SL'!C:K,9,FALSE)," ")</f>
        <v xml:space="preserve"> </v>
      </c>
      <c r="Z241" s="21" t="str">
        <f>IFERROR(VLOOKUP(A241,'16.09.18.1 Mt Hutt SL'!A:B,2,FALSE)," ")</f>
        <v xml:space="preserve"> </v>
      </c>
      <c r="AA241" s="21" t="str">
        <f>IFERROR(VLOOKUP(A241,'16.09.18 .2 Mt Hutt SL'!A:B,2,FALSE)," ")</f>
        <v xml:space="preserve"> </v>
      </c>
      <c r="AB241" s="21" t="str">
        <f>IFERROR(VLOOKUP(A241,'180923.1 WH SL'!C:K,9,FALSE)," ")</f>
        <v xml:space="preserve"> </v>
      </c>
      <c r="AC241" s="21" t="str">
        <f>IFERROR(VLOOKUP(A241,'180927.1 CA SL '!A:L,12,FALSE)," ")</f>
        <v xml:space="preserve"> </v>
      </c>
      <c r="AD241" s="21" t="str">
        <f>IFERROR(VLOOKUP(A241,'180927.2 CA SL'!A:L,12,FALSE)," ")</f>
        <v xml:space="preserve"> </v>
      </c>
      <c r="AE241" s="21" t="str">
        <f>IFERROR(VLOOKUP(A241,'21.10.18.2   Snowplanet SL'!C:J,8,FALSE)," ")</f>
        <v xml:space="preserve"> </v>
      </c>
      <c r="AF241" t="str">
        <f>IFERROR(VLOOKUP(A241,'21.10.18.4 Snowplanet SL'!C:J,8,FALSE)," ")</f>
        <v xml:space="preserve"> </v>
      </c>
      <c r="AH241" s="25">
        <v>990</v>
      </c>
      <c r="AI241" s="25">
        <v>990</v>
      </c>
      <c r="AJ241" t="str">
        <f>IFERROR((SMALL(T241:AF241,1)+SMALL(T241:AF241,2))/2," ")</f>
        <v xml:space="preserve"> </v>
      </c>
      <c r="AK241" t="str">
        <f>IFERROR(SMALL(T241:AF241,1)+(SMALL(T241:AF241,1)*0.2)," ")</f>
        <v xml:space="preserve"> </v>
      </c>
      <c r="AM241" s="25">
        <f>MIN(AI241,AJ241,AK241)</f>
        <v>990</v>
      </c>
      <c r="AP241" s="21" t="str">
        <f>IFERROR(VLOOKUP(A241,'11.08.18.1 Whaka GS'!A:I,9,FALSE)," ")</f>
        <v xml:space="preserve"> </v>
      </c>
      <c r="AQ241" s="21" t="str">
        <f>IFERROR(VLOOKUP(A241,'11.08.18.2 Whaka GS'!A:G,7,FALSE)," ")</f>
        <v xml:space="preserve"> </v>
      </c>
      <c r="AR241" s="21" t="str">
        <f>IFERROR(VLOOKUP(A241,'18.08.18 .1 Coronet GS'!C:K,9,FALSE)," ")</f>
        <v xml:space="preserve"> </v>
      </c>
      <c r="AS241" s="21" t="str">
        <f>IFERROR(VLOOKUP(A241,'18.08.18 .2 Coronet GS'!C:K,9,FALSE)," ")</f>
        <v xml:space="preserve"> </v>
      </c>
      <c r="AT241" s="21" t="str">
        <f>IFERROR(VLOOKUP(A241,'19.08.18 .1 Coronet GS'!C:K,9,FALSE)," ")</f>
        <v xml:space="preserve"> </v>
      </c>
      <c r="AU241" s="21" t="str">
        <f>IFERROR(VLOOKUP(A241,'19.08.18 .2 Coronet GS'!C:K,9,FALSE)," ")</f>
        <v xml:space="preserve"> </v>
      </c>
      <c r="AV241" s="21" t="str">
        <f>IFERROR(VLOOKUP(A241,'15.09.18.1 Mt Hutt GS '!A:B,2,FALSE)," ")</f>
        <v xml:space="preserve"> </v>
      </c>
      <c r="AW241" s="21" t="str">
        <f>IFERROR(VLOOKUP(A241,'180922.1 WH GS'!C:K,9,FALSE)," ")</f>
        <v xml:space="preserve"> </v>
      </c>
      <c r="AX241" s="21" t="str">
        <f>IFERROR(VLOOKUP(A241,'180922.2 WH GS 2'!C:K,9,FALSE)," ")</f>
        <v xml:space="preserve"> </v>
      </c>
      <c r="AY241" s="21" t="str">
        <f>IFERROR(VLOOKUP(A241,'180928.1 CA GS'!A:L,12,FALSE)," " )</f>
        <v xml:space="preserve"> </v>
      </c>
      <c r="AZ241" s="21" t="str">
        <f>IFERROR(VLOOKUP(A241,'180928.2 CA GS'!C:I,7,FALSE)," ")</f>
        <v xml:space="preserve"> </v>
      </c>
      <c r="BA241" s="21" t="str">
        <f>IFERROR(VLOOKUP(A241,'180928.3 CA GS'!C:I,7,FALSE)," ")</f>
        <v xml:space="preserve"> </v>
      </c>
      <c r="BC241" s="25">
        <v>990</v>
      </c>
      <c r="BD241" s="25">
        <v>990</v>
      </c>
      <c r="BE241" t="str">
        <f>IFERROR((SMALL(AP241:BA241,1)+SMALL(AP241:BA241,2))/2," ")</f>
        <v xml:space="preserve"> </v>
      </c>
      <c r="BF241" t="str">
        <f>IFERROR(SMALL(AP241:BA241,1)+(SMALL(AP241:BA241,1)*0.2)," ")</f>
        <v xml:space="preserve"> </v>
      </c>
      <c r="BH241" s="25">
        <f>MIN(BD241,BE241,BF241)</f>
        <v>990</v>
      </c>
      <c r="BK241" s="21" t="str">
        <f>IFERROR(VLOOKUP(A241,'14.09.18 Mt Hutt SG'!A:C,2,FALSE)," ")</f>
        <v xml:space="preserve"> </v>
      </c>
      <c r="BL241" s="21" t="str">
        <f>IFERROR(VLOOKUP(A241,'14.09.18.2 Mt Hutt SG'!A:B,2,FALSE)," ")</f>
        <v xml:space="preserve"> </v>
      </c>
      <c r="BN241" s="25">
        <v>990</v>
      </c>
      <c r="BO241" s="25">
        <v>990</v>
      </c>
      <c r="BP241" t="str">
        <f>IFERROR((SMALL(BK241:BL241,1)+SMALL(BK241:BL241,2))/2," ")</f>
        <v xml:space="preserve"> </v>
      </c>
      <c r="BQ241" t="str">
        <f>IFERROR(SMALL(BK241:BL241,1)+(SMALL(BK241:BL241,1)*0.2)," ")</f>
        <v xml:space="preserve"> </v>
      </c>
      <c r="BS241" s="25">
        <f>MIN(BO241,BP241,BQ241)</f>
        <v>990</v>
      </c>
    </row>
    <row r="242" spans="1:71" x14ac:dyDescent="0.25">
      <c r="A242">
        <v>2015062996</v>
      </c>
      <c r="B242" t="s">
        <v>325</v>
      </c>
      <c r="C242" t="s">
        <v>737</v>
      </c>
      <c r="D242" t="s">
        <v>58</v>
      </c>
      <c r="E242" t="s">
        <v>57</v>
      </c>
      <c r="F242">
        <v>2006</v>
      </c>
      <c r="G242" t="str">
        <f>VLOOKUP(F242,'18 Age Cats'!A:B,2,FALSE)</f>
        <v>U14</v>
      </c>
      <c r="H242" t="s">
        <v>514</v>
      </c>
      <c r="I242" t="s">
        <v>514</v>
      </c>
      <c r="J242" s="36">
        <f>AM242</f>
        <v>990</v>
      </c>
      <c r="L242" t="str">
        <f>IF(J242=AI242,"*"," ")</f>
        <v>*</v>
      </c>
      <c r="M242" s="36">
        <f>BH242</f>
        <v>990</v>
      </c>
      <c r="O242" t="str">
        <f>IF(M242=BD242,"*"," ")</f>
        <v>*</v>
      </c>
      <c r="P242" s="36">
        <f>BS242</f>
        <v>990</v>
      </c>
      <c r="R242" t="str">
        <f>IF(P242=BO242,"*"," ")</f>
        <v>*</v>
      </c>
      <c r="V242" s="21" t="str">
        <f>IFERROR(VLOOKUP(A242,'12.08.18.1 Whaka SL'!A:G,7,FALSE)," ")</f>
        <v xml:space="preserve"> </v>
      </c>
      <c r="W242" s="21" t="str">
        <f>IFERROR(VLOOKUP(A242,'12.08.18.2 Whaka SL'!A:G,7,FALSE)," ")</f>
        <v xml:space="preserve"> </v>
      </c>
      <c r="X242" s="24" t="str">
        <f>IFERROR(VLOOKUP(A242,'20.08.18.1 Coronet SL'!C:K,9,FALSE)," ")</f>
        <v xml:space="preserve"> </v>
      </c>
      <c r="Y242" s="21" t="str">
        <f>IFERROR(VLOOKUP(A242,'20.08.18.2 Coronet SL'!C:K,9,FALSE)," ")</f>
        <v xml:space="preserve"> </v>
      </c>
      <c r="Z242" s="21" t="str">
        <f>IFERROR(VLOOKUP(A242,'16.09.18.1 Mt Hutt SL'!A:B,2,FALSE)," ")</f>
        <v xml:space="preserve"> </v>
      </c>
      <c r="AA242" s="21" t="str">
        <f>IFERROR(VLOOKUP(A242,'16.09.18 .2 Mt Hutt SL'!A:B,2,FALSE)," ")</f>
        <v xml:space="preserve"> </v>
      </c>
      <c r="AB242" s="21" t="str">
        <f>IFERROR(VLOOKUP(A242,'180923.1 WH SL'!C:K,9,FALSE)," ")</f>
        <v xml:space="preserve"> </v>
      </c>
      <c r="AC242" s="21" t="str">
        <f>IFERROR(VLOOKUP(A242,'180927.1 CA SL '!A:L,12,FALSE)," ")</f>
        <v xml:space="preserve"> </v>
      </c>
      <c r="AD242" s="21" t="str">
        <f>IFERROR(VLOOKUP(A242,'180927.2 CA SL'!A:L,12,FALSE)," ")</f>
        <v xml:space="preserve"> </v>
      </c>
      <c r="AE242" s="21" t="str">
        <f>IFERROR(VLOOKUP(A242,'21.10.18.2   Snowplanet SL'!C:J,8,FALSE)," ")</f>
        <v xml:space="preserve"> </v>
      </c>
      <c r="AF242" t="str">
        <f>IFERROR(VLOOKUP(A242,'21.10.18.4 Snowplanet SL'!C:J,8,FALSE)," ")</f>
        <v xml:space="preserve"> </v>
      </c>
      <c r="AH242" s="25">
        <v>990</v>
      </c>
      <c r="AI242" s="25">
        <v>990</v>
      </c>
      <c r="AJ242" t="str">
        <f>IFERROR((SMALL(T242:AF242,1)+SMALL(T242:AF242,2))/2," ")</f>
        <v xml:space="preserve"> </v>
      </c>
      <c r="AK242" t="str">
        <f>IFERROR(SMALL(T242:AF242,1)+(SMALL(T242:AF242,1)*0.2)," ")</f>
        <v xml:space="preserve"> </v>
      </c>
      <c r="AM242" s="25">
        <f>MIN(AI242,AJ242,AK242)</f>
        <v>990</v>
      </c>
      <c r="AP242" s="21" t="str">
        <f>IFERROR(VLOOKUP(A242,'11.08.18.1 Whaka GS'!A:I,9,FALSE)," ")</f>
        <v xml:space="preserve"> </v>
      </c>
      <c r="AQ242" s="21" t="str">
        <f>IFERROR(VLOOKUP(A242,'11.08.18.2 Whaka GS'!A:G,7,FALSE)," ")</f>
        <v xml:space="preserve"> </v>
      </c>
      <c r="AR242" s="21" t="str">
        <f>IFERROR(VLOOKUP(A242,'18.08.18 .1 Coronet GS'!C:K,9,FALSE)," ")</f>
        <v xml:space="preserve"> </v>
      </c>
      <c r="AS242" s="21" t="str">
        <f>IFERROR(VLOOKUP(A242,'18.08.18 .2 Coronet GS'!C:K,9,FALSE)," ")</f>
        <v xml:space="preserve"> </v>
      </c>
      <c r="AT242" s="21" t="str">
        <f>IFERROR(VLOOKUP(A242,'19.08.18 .1 Coronet GS'!C:K,9,FALSE)," ")</f>
        <v xml:space="preserve"> </v>
      </c>
      <c r="AU242" s="21" t="str">
        <f>IFERROR(VLOOKUP(A242,'19.08.18 .2 Coronet GS'!C:K,9,FALSE)," ")</f>
        <v xml:space="preserve"> </v>
      </c>
      <c r="AV242" s="21" t="str">
        <f>IFERROR(VLOOKUP(A242,'15.09.18.1 Mt Hutt GS '!A:B,2,FALSE)," ")</f>
        <v xml:space="preserve"> </v>
      </c>
      <c r="AW242" s="21" t="str">
        <f>IFERROR(VLOOKUP(A242,'180922.1 WH GS'!C:K,9,FALSE)," ")</f>
        <v xml:space="preserve"> </v>
      </c>
      <c r="AX242" s="21" t="str">
        <f>IFERROR(VLOOKUP(A242,'180922.2 WH GS 2'!C:K,9,FALSE)," ")</f>
        <v xml:space="preserve"> </v>
      </c>
      <c r="AY242" s="21" t="str">
        <f>IFERROR(VLOOKUP(A242,'180928.1 CA GS'!A:L,12,FALSE)," " )</f>
        <v xml:space="preserve"> </v>
      </c>
      <c r="AZ242" s="21" t="str">
        <f>IFERROR(VLOOKUP(A242,'180928.2 CA GS'!C:I,7,FALSE)," ")</f>
        <v xml:space="preserve"> </v>
      </c>
      <c r="BA242" s="21" t="str">
        <f>IFERROR(VLOOKUP(A242,'180928.3 CA GS'!C:I,7,FALSE)," ")</f>
        <v xml:space="preserve"> </v>
      </c>
      <c r="BC242" s="25">
        <v>990</v>
      </c>
      <c r="BD242" s="25">
        <v>990</v>
      </c>
      <c r="BE242" t="str">
        <f>IFERROR((SMALL(AP242:BA242,1)+SMALL(AP242:BA242,2))/2," ")</f>
        <v xml:space="preserve"> </v>
      </c>
      <c r="BF242" t="str">
        <f>IFERROR(SMALL(AP242:BA242,1)+(SMALL(AP242:BA242,1)*0.2)," ")</f>
        <v xml:space="preserve"> </v>
      </c>
      <c r="BH242" s="25">
        <f>MIN(BD242,BE242,BF242)</f>
        <v>990</v>
      </c>
      <c r="BK242" s="21" t="str">
        <f>IFERROR(VLOOKUP(A242,'14.09.18 Mt Hutt SG'!A:C,2,FALSE)," ")</f>
        <v xml:space="preserve"> </v>
      </c>
      <c r="BL242" s="21" t="str">
        <f>IFERROR(VLOOKUP(A242,'14.09.18.2 Mt Hutt SG'!A:B,2,FALSE)," ")</f>
        <v xml:space="preserve"> </v>
      </c>
      <c r="BN242" s="25">
        <v>990</v>
      </c>
      <c r="BO242" s="25">
        <v>990</v>
      </c>
      <c r="BP242" t="str">
        <f>IFERROR((SMALL(BK242:BL242,1)+SMALL(BK242:BL242,2))/2," ")</f>
        <v xml:space="preserve"> </v>
      </c>
      <c r="BQ242" t="str">
        <f>IFERROR(SMALL(BK242:BL242,1)+(SMALL(BK242:BL242,1)*0.2)," ")</f>
        <v xml:space="preserve"> </v>
      </c>
      <c r="BS242" s="25">
        <f>MIN(BO242,BP242,BQ242)</f>
        <v>990</v>
      </c>
    </row>
    <row r="243" spans="1:71" x14ac:dyDescent="0.25">
      <c r="A243">
        <v>2016062272</v>
      </c>
      <c r="B243" t="s">
        <v>694</v>
      </c>
      <c r="C243" t="s">
        <v>675</v>
      </c>
      <c r="E243" t="s">
        <v>52</v>
      </c>
      <c r="F243">
        <v>2006</v>
      </c>
      <c r="G243" t="str">
        <f>VLOOKUP(F243,'18 Age Cats'!A:B,2,FALSE)</f>
        <v>U14</v>
      </c>
      <c r="H243" t="s">
        <v>598</v>
      </c>
      <c r="I243" t="s">
        <v>598</v>
      </c>
      <c r="J243" s="36">
        <f>AM243</f>
        <v>328.46</v>
      </c>
      <c r="K243">
        <v>66</v>
      </c>
      <c r="L243" t="str">
        <f>IF(J243=AI243,"*"," ")</f>
        <v xml:space="preserve"> </v>
      </c>
      <c r="M243" s="36">
        <f>BH243</f>
        <v>428.65499999999997</v>
      </c>
      <c r="N243">
        <v>80</v>
      </c>
      <c r="O243" t="str">
        <f>IF(M243=BD243,"*"," ")</f>
        <v xml:space="preserve"> </v>
      </c>
      <c r="P243" s="36">
        <f>BS243</f>
        <v>990</v>
      </c>
      <c r="R243" t="str">
        <f>IF(P243=BO243,"*"," ")</f>
        <v>*</v>
      </c>
      <c r="T243" s="21" t="str">
        <f>IFERROR(VLOOKUP(A243,'15.07.18.1 Mt Hutt SL'!C:I,7,FALSE)," ")</f>
        <v xml:space="preserve"> </v>
      </c>
      <c r="U243" s="21" t="str">
        <f>IFERROR(VLOOKUP(A243,'15.07.18.2 Mt Hutt SL'!C:I,7,FALSE)," ")</f>
        <v xml:space="preserve"> </v>
      </c>
      <c r="V243" s="21">
        <f>IFERROR(VLOOKUP(A243,'12.08.18.1 Whaka SL'!A:G,7,FALSE)," ")</f>
        <v>352.78</v>
      </c>
      <c r="W243" s="21">
        <f>IFERROR(VLOOKUP(A243,'12.08.18.2 Whaka SL'!A:G,7,FALSE)," ")</f>
        <v>304.14</v>
      </c>
      <c r="X243" s="24" t="str">
        <f>IFERROR(VLOOKUP(A243,'20.08.18.1 Coronet SL'!C:K,9,FALSE)," ")</f>
        <v xml:space="preserve"> </v>
      </c>
      <c r="Y243" s="21" t="str">
        <f>IFERROR(VLOOKUP(A243,'20.08.18.2 Coronet SL'!C:K,9,FALSE)," ")</f>
        <v xml:space="preserve"> </v>
      </c>
      <c r="Z243" s="21" t="str">
        <f>IFERROR(VLOOKUP(A243,'16.09.18.1 Mt Hutt SL'!A:B,2,FALSE)," ")</f>
        <v xml:space="preserve"> </v>
      </c>
      <c r="AA243" s="21" t="str">
        <f>IFERROR(VLOOKUP(A243,'16.09.18 .2 Mt Hutt SL'!A:B,2,FALSE)," ")</f>
        <v xml:space="preserve"> </v>
      </c>
      <c r="AB243" s="21" t="str">
        <f>IFERROR(VLOOKUP(A243,'180923.1 WH SL'!C:K,9,FALSE)," ")</f>
        <v xml:space="preserve"> </v>
      </c>
      <c r="AC243" s="21" t="str">
        <f>IFERROR(VLOOKUP(A243,'180927.1 CA SL '!A:L,12,FALSE)," ")</f>
        <v xml:space="preserve"> </v>
      </c>
      <c r="AD243" s="21" t="str">
        <f>IFERROR(VLOOKUP(A243,'180927.2 CA SL'!A:L,12,FALSE)," ")</f>
        <v xml:space="preserve"> </v>
      </c>
      <c r="AE243" s="21" t="str">
        <f>IFERROR(VLOOKUP(A243,'21.10.18.2   Snowplanet SL'!C:J,8,FALSE)," ")</f>
        <v xml:space="preserve"> </v>
      </c>
      <c r="AF243" t="str">
        <f>IFERROR(VLOOKUP(A243,'21.10.18.4 Snowplanet SL'!C:J,8,FALSE)," ")</f>
        <v xml:space="preserve"> </v>
      </c>
      <c r="AH243" s="25">
        <v>990</v>
      </c>
      <c r="AI243" s="25">
        <v>990</v>
      </c>
      <c r="AJ243">
        <f>IFERROR((SMALL(T243:AF243,1)+SMALL(T243:AF243,2))/2," ")</f>
        <v>328.46</v>
      </c>
      <c r="AK243">
        <f>IFERROR(SMALL(T243:AF243,1)+(SMALL(T243:AF243,1)*0.2)," ")</f>
        <v>364.96799999999996</v>
      </c>
      <c r="AM243" s="25">
        <f>MIN(AI243,AJ243,AK243)</f>
        <v>328.46</v>
      </c>
      <c r="AP243" s="21">
        <f>IFERROR(VLOOKUP(A243,'11.08.18.1 Whaka GS'!A:I,9,FALSE)," ")</f>
        <v>460.15</v>
      </c>
      <c r="AQ243" s="21">
        <f>IFERROR(VLOOKUP(A243,'11.08.18.2 Whaka GS'!A:G,7,FALSE)," ")</f>
        <v>397.16</v>
      </c>
      <c r="AR243" s="21" t="str">
        <f>IFERROR(VLOOKUP(A243,'18.08.18 .1 Coronet GS'!C:K,9,FALSE)," ")</f>
        <v xml:space="preserve"> </v>
      </c>
      <c r="AS243" s="21" t="str">
        <f>IFERROR(VLOOKUP(A243,'18.08.18 .2 Coronet GS'!C:K,9,FALSE)," ")</f>
        <v xml:space="preserve"> </v>
      </c>
      <c r="AT243" s="21" t="str">
        <f>IFERROR(VLOOKUP(A243,'19.08.18 .1 Coronet GS'!C:K,9,FALSE)," ")</f>
        <v xml:space="preserve"> </v>
      </c>
      <c r="AU243" s="21" t="str">
        <f>IFERROR(VLOOKUP(A243,'19.08.18 .2 Coronet GS'!C:K,9,FALSE)," ")</f>
        <v xml:space="preserve"> </v>
      </c>
      <c r="AV243" s="21" t="str">
        <f>IFERROR(VLOOKUP(A243,'15.09.18.1 Mt Hutt GS '!A:B,2,FALSE)," ")</f>
        <v xml:space="preserve"> </v>
      </c>
      <c r="AW243" s="21" t="str">
        <f>IFERROR(VLOOKUP(A243,'180922.1 WH GS'!C:K,9,FALSE)," ")</f>
        <v xml:space="preserve"> </v>
      </c>
      <c r="AX243" s="21" t="str">
        <f>IFERROR(VLOOKUP(A243,'180922.2 WH GS 2'!C:K,9,FALSE)," ")</f>
        <v xml:space="preserve"> </v>
      </c>
      <c r="AY243" s="21" t="str">
        <f>IFERROR(VLOOKUP(A243,'180928.1 CA GS'!A:L,12,FALSE)," " )</f>
        <v xml:space="preserve"> </v>
      </c>
      <c r="AZ243" s="21" t="str">
        <f>IFERROR(VLOOKUP(A243,'180928.2 CA GS'!C:I,7,FALSE)," ")</f>
        <v xml:space="preserve"> </v>
      </c>
      <c r="BA243" s="21" t="str">
        <f>IFERROR(VLOOKUP(A243,'180928.3 CA GS'!C:I,7,FALSE)," ")</f>
        <v xml:space="preserve"> </v>
      </c>
      <c r="BC243" s="25">
        <v>990</v>
      </c>
      <c r="BD243" s="25">
        <v>990</v>
      </c>
      <c r="BE243">
        <f>IFERROR((SMALL(AP243:BA243,1)+SMALL(AP243:BA243,2))/2," ")</f>
        <v>428.65499999999997</v>
      </c>
      <c r="BF243">
        <f>IFERROR(SMALL(AP243:BA243,1)+(SMALL(AP243:BA243,1)*0.2)," ")</f>
        <v>476.59200000000004</v>
      </c>
      <c r="BH243" s="25">
        <f>MIN(BD243,BE243,BF243)</f>
        <v>428.65499999999997</v>
      </c>
      <c r="BK243" s="21" t="str">
        <f>IFERROR(VLOOKUP(A243,'14.09.18 Mt Hutt SG'!A:C,2,FALSE)," ")</f>
        <v xml:space="preserve"> </v>
      </c>
      <c r="BL243" s="21" t="str">
        <f>IFERROR(VLOOKUP(A243,'14.09.18.2 Mt Hutt SG'!A:B,2,FALSE)," ")</f>
        <v xml:space="preserve"> </v>
      </c>
      <c r="BN243" s="25">
        <v>990</v>
      </c>
      <c r="BO243" s="25">
        <v>990</v>
      </c>
      <c r="BP243" t="str">
        <f>IFERROR((SMALL(BK243:BL243,1)+SMALL(BK243:BL243,2))/2," ")</f>
        <v xml:space="preserve"> </v>
      </c>
      <c r="BQ243" t="str">
        <f>IFERROR(SMALL(BK243:BL243,1)+(SMALL(BK243:BL243,1)*0.2)," ")</f>
        <v xml:space="preserve"> </v>
      </c>
      <c r="BS243" s="25">
        <f>MIN(BO243,BP243,BQ243)</f>
        <v>990</v>
      </c>
    </row>
    <row r="244" spans="1:71" x14ac:dyDescent="0.25">
      <c r="A244">
        <v>2015093657</v>
      </c>
      <c r="B244" t="s">
        <v>2137</v>
      </c>
      <c r="C244" t="s">
        <v>2138</v>
      </c>
      <c r="D244" t="s">
        <v>58</v>
      </c>
      <c r="E244" t="s">
        <v>57</v>
      </c>
      <c r="F244">
        <v>2000</v>
      </c>
      <c r="G244" t="str">
        <f>VLOOKUP(F244,'18 Age Cats'!A:B,2,FALSE)</f>
        <v>U19</v>
      </c>
      <c r="J244" s="36">
        <f>AM244</f>
        <v>990</v>
      </c>
      <c r="L244" t="str">
        <f>IF(J244=AI244,"*"," ")</f>
        <v>*</v>
      </c>
      <c r="M244" s="36">
        <f>BH244</f>
        <v>240.22</v>
      </c>
      <c r="N244">
        <v>51</v>
      </c>
      <c r="O244" t="str">
        <f>IF(M244=BD244,"*"," ")</f>
        <v xml:space="preserve"> </v>
      </c>
      <c r="P244" s="36">
        <f>BS244</f>
        <v>990</v>
      </c>
      <c r="R244" t="str">
        <f>IF(P244=BO244,"*"," ")</f>
        <v>*</v>
      </c>
      <c r="Z244" s="21" t="str">
        <f>IFERROR(VLOOKUP(A244,'16.09.18.1 Mt Hutt SL'!A:B,2,FALSE)," ")</f>
        <v xml:space="preserve"> </v>
      </c>
      <c r="AA244" s="21" t="str">
        <f>IFERROR(VLOOKUP(A244,'16.09.18 .2 Mt Hutt SL'!A:B,2,FALSE)," ")</f>
        <v xml:space="preserve"> </v>
      </c>
      <c r="AB244" s="21" t="str">
        <f>IFERROR(VLOOKUP(A244,'180923.1 WH SL'!C:K,9,FALSE)," ")</f>
        <v xml:space="preserve"> </v>
      </c>
      <c r="AC244" s="21" t="str">
        <f>IFERROR(VLOOKUP(A244,'180927.1 CA SL '!A:L,12,FALSE)," ")</f>
        <v xml:space="preserve"> </v>
      </c>
      <c r="AD244" s="21" t="str">
        <f>IFERROR(VLOOKUP(A244,'180927.2 CA SL'!A:L,12,FALSE)," ")</f>
        <v xml:space="preserve"> </v>
      </c>
      <c r="AE244" s="21" t="str">
        <f>IFERROR(VLOOKUP(A244,'21.10.18.2   Snowplanet SL'!C:J,8,FALSE)," ")</f>
        <v xml:space="preserve"> </v>
      </c>
      <c r="AF244" t="str">
        <f>IFERROR(VLOOKUP(A244,'21.10.18.4 Snowplanet SL'!C:J,8,FALSE)," ")</f>
        <v xml:space="preserve"> </v>
      </c>
      <c r="AH244" s="25">
        <v>990</v>
      </c>
      <c r="AI244" s="25">
        <v>990</v>
      </c>
      <c r="AJ244" t="str">
        <f>IFERROR((SMALL(T244:AF244,1)+SMALL(T244:AF244,2))/2," ")</f>
        <v xml:space="preserve"> </v>
      </c>
      <c r="AK244" t="str">
        <f>IFERROR(SMALL(T244:AF244,1)+(SMALL(T244:AF244,1)*0.2)," ")</f>
        <v xml:space="preserve"> </v>
      </c>
      <c r="AM244" s="25">
        <f>MIN(AI244,AJ244,AK244)</f>
        <v>990</v>
      </c>
      <c r="AV244" s="21" t="str">
        <f>IFERROR(VLOOKUP(A244,'15.09.18.1 Mt Hutt GS '!A:B,2,FALSE)," ")</f>
        <v xml:space="preserve"> </v>
      </c>
      <c r="AW244" s="21" t="str">
        <f>IFERROR(VLOOKUP(A244,'180922.1 WH GS'!C:K,9,FALSE)," ")</f>
        <v xml:space="preserve"> </v>
      </c>
      <c r="AX244" s="21" t="str">
        <f>IFERROR(VLOOKUP(A244,'180922.2 WH GS 2'!C:K,9,FALSE)," ")</f>
        <v xml:space="preserve"> </v>
      </c>
      <c r="AY244" s="21" t="str">
        <f>IFERROR(VLOOKUP(A244,'180928.1 CA GS'!A:L,12,FALSE)," " )</f>
        <v xml:space="preserve"> </v>
      </c>
      <c r="AZ244" s="21">
        <f>IFERROR(VLOOKUP(A244,'180928.2 CA GS'!C:I,7,FALSE)," ")</f>
        <v>228.38</v>
      </c>
      <c r="BA244" s="21">
        <f>IFERROR(VLOOKUP(A244,'180928.3 CA GS'!C:I,7,FALSE)," ")</f>
        <v>252.06</v>
      </c>
      <c r="BC244" s="25">
        <v>990</v>
      </c>
      <c r="BD244" s="25">
        <v>990</v>
      </c>
      <c r="BE244">
        <f>IFERROR((SMALL(AP244:BA244,1)+SMALL(AP244:BA244,2))/2," ")</f>
        <v>240.22</v>
      </c>
      <c r="BF244">
        <f>IFERROR(SMALL(AP244:BA244,1)+(SMALL(AP244:BA244,1)*0.2)," ")</f>
        <v>274.05599999999998</v>
      </c>
      <c r="BH244" s="25">
        <f>MIN(BD244,BE244,BF244)</f>
        <v>240.22</v>
      </c>
      <c r="BK244" s="21" t="str">
        <f>IFERROR(VLOOKUP(A244,'14.09.18 Mt Hutt SG'!A:C,2,FALSE)," ")</f>
        <v xml:space="preserve"> </v>
      </c>
      <c r="BL244" s="21" t="str">
        <f>IFERROR(VLOOKUP(A244,'14.09.18.2 Mt Hutt SG'!A:B,2,FALSE)," ")</f>
        <v xml:space="preserve"> </v>
      </c>
      <c r="BN244" s="25">
        <v>990</v>
      </c>
      <c r="BO244" s="25">
        <v>990</v>
      </c>
      <c r="BP244" t="str">
        <f>IFERROR((SMALL(BK244:BL244,1)+SMALL(BK244:BL244,2))/2," ")</f>
        <v xml:space="preserve"> </v>
      </c>
      <c r="BQ244" t="str">
        <f>IFERROR(SMALL(BK244:BL244,1)+(SMALL(BK244:BL244,1)*0.2)," ")</f>
        <v xml:space="preserve"> </v>
      </c>
      <c r="BS244" s="25">
        <f>MIN(BO244,BP244,BQ244)</f>
        <v>990</v>
      </c>
    </row>
    <row r="245" spans="1:71" x14ac:dyDescent="0.25">
      <c r="A245">
        <v>2014061820</v>
      </c>
      <c r="B245" t="s">
        <v>274</v>
      </c>
      <c r="C245" t="s">
        <v>276</v>
      </c>
      <c r="D245" t="s">
        <v>58</v>
      </c>
      <c r="E245" t="s">
        <v>57</v>
      </c>
      <c r="F245">
        <v>2003</v>
      </c>
      <c r="G245" t="str">
        <f>VLOOKUP(F245,'18 Age Cats'!A:B,2,FALSE)</f>
        <v>U16</v>
      </c>
      <c r="H245" t="s">
        <v>514</v>
      </c>
      <c r="I245" t="s">
        <v>514</v>
      </c>
      <c r="J245" s="36">
        <f>AM245</f>
        <v>134.05500000000001</v>
      </c>
      <c r="K245">
        <v>16</v>
      </c>
      <c r="L245" t="str">
        <f>IF(J245=AI245,"*"," ")</f>
        <v xml:space="preserve"> </v>
      </c>
      <c r="M245" s="36">
        <f>BH245</f>
        <v>93.414999999999992</v>
      </c>
      <c r="N245">
        <v>7</v>
      </c>
      <c r="O245" t="str">
        <f>IF(M245=BD245,"*"," ")</f>
        <v xml:space="preserve"> </v>
      </c>
      <c r="P245" s="36">
        <f>BS245</f>
        <v>163.62</v>
      </c>
      <c r="Q245">
        <v>9</v>
      </c>
      <c r="R245" t="str">
        <f>IF(P245=BO245,"*"," ")</f>
        <v xml:space="preserve"> </v>
      </c>
      <c r="T245" s="21" t="str">
        <f>IFERROR(VLOOKUP(A245,'15.07.18.1 Mt Hutt SL'!C:I,7,FALSE)," ")</f>
        <v xml:space="preserve"> </v>
      </c>
      <c r="U245" s="21" t="str">
        <f>IFERROR(VLOOKUP(A245,'15.07.18.2 Mt Hutt SL'!C:I,7,FALSE)," ")</f>
        <v xml:space="preserve"> </v>
      </c>
      <c r="V245" s="21" t="str">
        <f>IFERROR(VLOOKUP(A245,'12.08.18.1 Whaka SL'!A:G,7,FALSE)," ")</f>
        <v xml:space="preserve"> </v>
      </c>
      <c r="W245" s="21" t="str">
        <f>IFERROR(VLOOKUP(A245,'12.08.18.2 Whaka SL'!A:G,7,FALSE)," ")</f>
        <v xml:space="preserve"> </v>
      </c>
      <c r="X245" s="24"/>
      <c r="Y245" s="21">
        <f>IFERROR(VLOOKUP(A245,'20.08.18.2 Coronet SL'!C:K,9,FALSE)," ")</f>
        <v>437.19</v>
      </c>
      <c r="Z245" s="21" t="str">
        <f>IFERROR(VLOOKUP(A245,'16.09.18.1 Mt Hutt SL'!A:B,2,FALSE)," ")</f>
        <v xml:space="preserve"> </v>
      </c>
      <c r="AA245" s="21" t="str">
        <f>IFERROR(VLOOKUP(A245,'16.09.18 .2 Mt Hutt SL'!A:B,2,FALSE)," ")</f>
        <v xml:space="preserve"> </v>
      </c>
      <c r="AB245" s="21" t="str">
        <f>IFERROR(VLOOKUP(A245,'180923.1 WH SL'!C:K,9,FALSE)," ")</f>
        <v xml:space="preserve"> </v>
      </c>
      <c r="AC245" s="21">
        <f>IFERROR(VLOOKUP(A245,'180927.1 CA SL '!A:L,12,FALSE)," ")</f>
        <v>116.17</v>
      </c>
      <c r="AD245" s="21" t="str">
        <f>IFERROR(VLOOKUP(A245,'180927.2 CA SL'!A:L,12,FALSE)," ")</f>
        <v xml:space="preserve"> </v>
      </c>
      <c r="AE245" s="21">
        <f>IFERROR(VLOOKUP(A245,'21.10.18.2   Snowplanet SL'!C:J,8,FALSE)," ")</f>
        <v>170.63</v>
      </c>
      <c r="AF245">
        <f>IFERROR(VLOOKUP(A245,'21.10.18.4 Snowplanet SL'!C:J,8,FALSE)," ")</f>
        <v>151.94</v>
      </c>
      <c r="AH245" s="25">
        <f>IFERROR(VLOOKUP(A245,'18.0 Base List'!A:G,5,FALSE),"990.00")</f>
        <v>102.93</v>
      </c>
      <c r="AI245" s="25">
        <f>AH245+(AH245*0.5)</f>
        <v>154.39500000000001</v>
      </c>
      <c r="AJ245">
        <f>IFERROR((SMALL(T245:AF245,1)+SMALL(T245:AF245,2))/2," ")</f>
        <v>134.05500000000001</v>
      </c>
      <c r="AK245">
        <f>IFERROR(SMALL(T245:AF245,1)+(SMALL(T245:AF245,1)*0.2)," ")</f>
        <v>139.404</v>
      </c>
      <c r="AM245" s="25">
        <f>MIN(AI245,AJ245,AK245)</f>
        <v>134.05500000000001</v>
      </c>
      <c r="AP245" s="21" t="str">
        <f>IFERROR(VLOOKUP(A245,'11.08.18.1 Whaka GS'!A:I,9,FALSE)," ")</f>
        <v xml:space="preserve"> </v>
      </c>
      <c r="AQ245" s="21" t="str">
        <f>IFERROR(VLOOKUP(A245,'11.08.18.2 Whaka GS'!A:G,7,FALSE)," ")</f>
        <v xml:space="preserve"> </v>
      </c>
      <c r="AR245" s="21">
        <f>IFERROR(VLOOKUP(A245,'18.08.18 .1 Coronet GS'!C:K,9,FALSE)," ")</f>
        <v>102.78</v>
      </c>
      <c r="AS245" s="21">
        <f>IFERROR(VLOOKUP(A245,'18.08.18 .2 Coronet GS'!C:K,9,FALSE)," ")</f>
        <v>84.09</v>
      </c>
      <c r="AT245" s="21">
        <f>IFERROR(VLOOKUP(A245,'19.08.18 .1 Coronet GS'!C:K,9,FALSE)," ")</f>
        <v>117.07</v>
      </c>
      <c r="AV245" s="21">
        <f>IFERROR(VLOOKUP(A245,'15.09.18.1 Mt Hutt GS '!A:B,2,FALSE)," ")</f>
        <v>102.74</v>
      </c>
      <c r="AW245" s="21">
        <f>IFERROR(VLOOKUP(A245,'180922.1 WH GS'!C:K,9,FALSE)," ")</f>
        <v>113.01</v>
      </c>
      <c r="AX245" s="21">
        <f>IFERROR(VLOOKUP(A245,'180922.2 WH GS 2'!C:K,9,FALSE)," ")</f>
        <v>128.83000000000001</v>
      </c>
      <c r="AY245" s="21">
        <f>IFERROR(VLOOKUP(A245,'180928.1 CA GS'!A:L,12,FALSE)," " )</f>
        <v>108.25</v>
      </c>
      <c r="AZ245" s="21">
        <f>IFERROR(VLOOKUP(A245,'180928.2 CA GS'!C:I,7,FALSE)," ")</f>
        <v>108.23</v>
      </c>
      <c r="BA245" s="21">
        <f>IFERROR(VLOOKUP(A245,'180928.3 CA GS'!C:I,7,FALSE)," ")</f>
        <v>107.43</v>
      </c>
      <c r="BC245" s="25">
        <f>IFERROR(VLOOKUP(A245,'18.0 Base List'!A:F,6,FALSE),"990.00")</f>
        <v>126.41499999999999</v>
      </c>
      <c r="BD245" s="25">
        <f>BC245+(BC245*0.5)</f>
        <v>189.6225</v>
      </c>
      <c r="BE245">
        <f>IFERROR((SMALL(AP245:BA245,1)+SMALL(AP245:BA245,2))/2," ")</f>
        <v>93.414999999999992</v>
      </c>
      <c r="BF245">
        <f>IFERROR(SMALL(AP245:BA245,1)+(SMALL(AP245:BA245,1)*0.2)," ")</f>
        <v>100.908</v>
      </c>
      <c r="BH245" s="25">
        <f>MIN(BD245,BE245,BF245)</f>
        <v>93.414999999999992</v>
      </c>
      <c r="BK245" s="21">
        <f>IFERROR(VLOOKUP(A245,'14.09.18 Mt Hutt SG'!A:C,2,FALSE)," ")</f>
        <v>154.47</v>
      </c>
      <c r="BL245" s="21">
        <f>IFERROR(VLOOKUP(A245,'14.09.18.2 Mt Hutt SG'!A:B,2,FALSE)," ")</f>
        <v>172.77</v>
      </c>
      <c r="BN245" s="25">
        <f>IFERROR(VLOOKUP(A245,'18.0 Base List'!A:G,7,FALSE),990)</f>
        <v>158.07</v>
      </c>
      <c r="BO245" s="25">
        <f>BN245+(BN245*0.5)</f>
        <v>237.10499999999999</v>
      </c>
      <c r="BP245">
        <f>IFERROR((SMALL(BK245:BL245,1)+SMALL(BK245:BL245,2))/2," ")</f>
        <v>163.62</v>
      </c>
      <c r="BQ245">
        <f>IFERROR(SMALL(BK245:BL245,1)+(SMALL(BK245:BL245,1)*0.2)," ")</f>
        <v>185.364</v>
      </c>
      <c r="BS245" s="25">
        <f>MIN(BO245,BP245,BQ245)</f>
        <v>163.62</v>
      </c>
    </row>
    <row r="246" spans="1:71" x14ac:dyDescent="0.25">
      <c r="A246">
        <v>2018050239</v>
      </c>
      <c r="B246" t="s">
        <v>580</v>
      </c>
      <c r="C246" t="s">
        <v>581</v>
      </c>
      <c r="D246" t="s">
        <v>58</v>
      </c>
      <c r="E246" t="s">
        <v>57</v>
      </c>
      <c r="F246">
        <v>2005</v>
      </c>
      <c r="G246" t="str">
        <f>VLOOKUP(F246,'18 Age Cats'!A:B,2,FALSE)</f>
        <v>U14</v>
      </c>
      <c r="I246" t="s">
        <v>606</v>
      </c>
      <c r="J246" s="36">
        <f>AM246</f>
        <v>990</v>
      </c>
      <c r="L246" t="str">
        <f>IF(J246=AI246,"*"," ")</f>
        <v>*</v>
      </c>
      <c r="M246" s="36">
        <f>BH246</f>
        <v>990</v>
      </c>
      <c r="O246" t="str">
        <f>IF(M246=BD246,"*"," ")</f>
        <v>*</v>
      </c>
      <c r="P246" s="36">
        <f>BS246</f>
        <v>990</v>
      </c>
      <c r="R246" t="str">
        <f>IF(P246=BO246,"*"," ")</f>
        <v>*</v>
      </c>
      <c r="T246" s="21" t="str">
        <f>IFERROR(VLOOKUP(A246,'15.07.18.1 Mt Hutt SL'!C:I,7,FALSE)," ")</f>
        <v xml:space="preserve"> </v>
      </c>
      <c r="U246" s="21" t="str">
        <f>IFERROR(VLOOKUP(A246,'15.07.18.2 Mt Hutt SL'!C:I,7,FALSE)," ")</f>
        <v xml:space="preserve"> </v>
      </c>
      <c r="V246" s="21" t="str">
        <f>IFERROR(VLOOKUP(A246,'12.08.18.1 Whaka SL'!A:G,7,FALSE)," ")</f>
        <v xml:space="preserve"> </v>
      </c>
      <c r="W246" s="21" t="str">
        <f>IFERROR(VLOOKUP(A246,'12.08.18.2 Whaka SL'!A:G,7,FALSE)," ")</f>
        <v xml:space="preserve"> </v>
      </c>
      <c r="X246" s="24" t="str">
        <f>IFERROR(VLOOKUP(A246,'20.08.18.1 Coronet SL'!C:K,9,FALSE)," ")</f>
        <v xml:space="preserve"> </v>
      </c>
      <c r="Y246" s="21" t="str">
        <f>IFERROR(VLOOKUP(A246,'20.08.18.2 Coronet SL'!C:K,9,FALSE)," ")</f>
        <v xml:space="preserve"> </v>
      </c>
      <c r="Z246" s="21" t="str">
        <f>IFERROR(VLOOKUP(A246,'16.09.18.1 Mt Hutt SL'!A:B,2,FALSE)," ")</f>
        <v xml:space="preserve"> </v>
      </c>
      <c r="AA246" s="21" t="str">
        <f>IFERROR(VLOOKUP(A246,'16.09.18 .2 Mt Hutt SL'!A:B,2,FALSE)," ")</f>
        <v xml:space="preserve"> </v>
      </c>
      <c r="AB246" s="21" t="str">
        <f>IFERROR(VLOOKUP(A246,'180923.1 WH SL'!C:K,9,FALSE)," ")</f>
        <v xml:space="preserve"> </v>
      </c>
      <c r="AC246" s="21" t="str">
        <f>IFERROR(VLOOKUP(A246,'180927.1 CA SL '!A:L,12,FALSE)," ")</f>
        <v xml:space="preserve"> </v>
      </c>
      <c r="AD246" s="21" t="str">
        <f>IFERROR(VLOOKUP(A246,'180927.2 CA SL'!A:L,12,FALSE)," ")</f>
        <v xml:space="preserve"> </v>
      </c>
      <c r="AE246" s="21" t="str">
        <f>IFERROR(VLOOKUP(A246,'21.10.18.2   Snowplanet SL'!C:J,8,FALSE)," ")</f>
        <v xml:space="preserve"> </v>
      </c>
      <c r="AF246" t="str">
        <f>IFERROR(VLOOKUP(A246,'21.10.18.4 Snowplanet SL'!C:J,8,FALSE)," ")</f>
        <v xml:space="preserve"> </v>
      </c>
      <c r="AH246" s="25">
        <v>990</v>
      </c>
      <c r="AI246" s="25">
        <v>990</v>
      </c>
      <c r="AJ246" t="str">
        <f>IFERROR((SMALL(T246:AF246,1)+SMALL(T246:AF246,2))/2," ")</f>
        <v xml:space="preserve"> </v>
      </c>
      <c r="AK246" t="str">
        <f>IFERROR(SMALL(T246:AF246,1)+(SMALL(T246:AF246,1)*0.2)," ")</f>
        <v xml:space="preserve"> </v>
      </c>
      <c r="AM246" s="25">
        <f>MIN(AI246,AJ246,AK246)</f>
        <v>990</v>
      </c>
      <c r="AP246" s="21" t="str">
        <f>IFERROR(VLOOKUP(A246,'11.08.18.1 Whaka GS'!A:I,9,FALSE)," ")</f>
        <v xml:space="preserve"> </v>
      </c>
      <c r="AQ246" s="21" t="str">
        <f>IFERROR(VLOOKUP(A246,'11.08.18.2 Whaka GS'!A:G,7,FALSE)," ")</f>
        <v xml:space="preserve"> </v>
      </c>
      <c r="AR246" s="21" t="str">
        <f>IFERROR(VLOOKUP(A246,'18.08.18 .1 Coronet GS'!C:K,9,FALSE)," ")</f>
        <v xml:space="preserve"> </v>
      </c>
      <c r="AS246" s="21" t="str">
        <f>IFERROR(VLOOKUP(A246,'18.08.18 .2 Coronet GS'!C:K,9,FALSE)," ")</f>
        <v xml:space="preserve"> </v>
      </c>
      <c r="AT246" s="21" t="str">
        <f>IFERROR(VLOOKUP(A246,'19.08.18 .1 Coronet GS'!C:K,9,FALSE)," ")</f>
        <v xml:space="preserve"> </v>
      </c>
      <c r="AU246" s="21" t="str">
        <f>IFERROR(VLOOKUP(A246,'19.08.18 .2 Coronet GS'!C:K,9,FALSE)," ")</f>
        <v xml:space="preserve"> </v>
      </c>
      <c r="AV246" s="21" t="str">
        <f>IFERROR(VLOOKUP(A246,'15.09.18.1 Mt Hutt GS '!A:B,2,FALSE)," ")</f>
        <v xml:space="preserve"> </v>
      </c>
      <c r="AW246" s="21" t="str">
        <f>IFERROR(VLOOKUP(A246,'180922.1 WH GS'!C:K,9,FALSE)," ")</f>
        <v xml:space="preserve"> </v>
      </c>
      <c r="AX246" s="21" t="str">
        <f>IFERROR(VLOOKUP(A246,'180922.2 WH GS 2'!C:K,9,FALSE)," ")</f>
        <v xml:space="preserve"> </v>
      </c>
      <c r="AY246" s="21" t="str">
        <f>IFERROR(VLOOKUP(A246,'180928.1 CA GS'!A:L,12,FALSE)," " )</f>
        <v xml:space="preserve"> </v>
      </c>
      <c r="AZ246" s="21" t="str">
        <f>IFERROR(VLOOKUP(A246,'180928.2 CA GS'!C:I,7,FALSE)," ")</f>
        <v xml:space="preserve"> </v>
      </c>
      <c r="BA246" s="21" t="str">
        <f>IFERROR(VLOOKUP(A246,'180928.3 CA GS'!C:I,7,FALSE)," ")</f>
        <v xml:space="preserve"> </v>
      </c>
      <c r="BC246" s="25">
        <v>990</v>
      </c>
      <c r="BD246" s="25">
        <v>990</v>
      </c>
      <c r="BE246" t="str">
        <f>IFERROR((SMALL(AP246:BA246,1)+SMALL(AP246:BA246,2))/2," ")</f>
        <v xml:space="preserve"> </v>
      </c>
      <c r="BF246" t="str">
        <f>IFERROR(SMALL(AP246:BA246,1)+(SMALL(AP246:BA246,1)*0.2)," ")</f>
        <v xml:space="preserve"> </v>
      </c>
      <c r="BH246" s="25">
        <f>MIN(BD246,BE246,BF246)</f>
        <v>990</v>
      </c>
      <c r="BK246" s="21" t="str">
        <f>IFERROR(VLOOKUP(A246,'14.09.18 Mt Hutt SG'!A:C,2,FALSE)," ")</f>
        <v xml:space="preserve"> </v>
      </c>
      <c r="BL246" s="21" t="str">
        <f>IFERROR(VLOOKUP(A246,'14.09.18.2 Mt Hutt SG'!A:B,2,FALSE)," ")</f>
        <v xml:space="preserve"> </v>
      </c>
      <c r="BN246" s="25">
        <v>990</v>
      </c>
      <c r="BO246" s="25">
        <v>990</v>
      </c>
      <c r="BP246" t="str">
        <f>IFERROR((SMALL(BK246:BL246,1)+SMALL(BK246:BL246,2))/2," ")</f>
        <v xml:space="preserve"> </v>
      </c>
      <c r="BQ246" t="str">
        <f>IFERROR(SMALL(BK246:BL246,1)+(SMALL(BK246:BL246,1)*0.2)," ")</f>
        <v xml:space="preserve"> </v>
      </c>
      <c r="BS246" s="25">
        <f>MIN(BO246,BP246,BQ246)</f>
        <v>990</v>
      </c>
    </row>
    <row r="247" spans="1:71" x14ac:dyDescent="0.25">
      <c r="A247">
        <v>2018080505</v>
      </c>
      <c r="B247" t="s">
        <v>274</v>
      </c>
      <c r="C247" t="s">
        <v>738</v>
      </c>
      <c r="D247" t="s">
        <v>58</v>
      </c>
      <c r="E247" t="s">
        <v>57</v>
      </c>
      <c r="F247">
        <v>2004</v>
      </c>
      <c r="G247" t="str">
        <f>VLOOKUP(F247,'18 Age Cats'!A:B,2,FALSE)</f>
        <v>U16</v>
      </c>
      <c r="H247" t="s">
        <v>513</v>
      </c>
      <c r="I247" t="s">
        <v>513</v>
      </c>
      <c r="J247" s="36">
        <f>AM247</f>
        <v>291.46999999999997</v>
      </c>
      <c r="K247">
        <v>51</v>
      </c>
      <c r="L247" t="str">
        <f>IF(J247=AI247,"*"," ")</f>
        <v xml:space="preserve"> </v>
      </c>
      <c r="M247" s="36">
        <f>BH247</f>
        <v>990</v>
      </c>
      <c r="O247" t="str">
        <f>IF(M247=BD247,"*"," ")</f>
        <v>*</v>
      </c>
      <c r="P247" s="36">
        <f>BS247</f>
        <v>990</v>
      </c>
      <c r="R247" t="str">
        <f>IF(P247=BO247,"*"," ")</f>
        <v>*</v>
      </c>
      <c r="V247" s="21">
        <f>IFERROR(VLOOKUP(A247,'12.08.18.1 Whaka SL'!A:G,7,FALSE)," ")</f>
        <v>336.77</v>
      </c>
      <c r="W247" s="21">
        <f>IFERROR(VLOOKUP(A247,'12.08.18.2 Whaka SL'!A:G,7,FALSE)," ")</f>
        <v>246.17</v>
      </c>
      <c r="X247" s="24" t="str">
        <f>IFERROR(VLOOKUP(A247,'20.08.18.1 Coronet SL'!C:K,9,FALSE)," ")</f>
        <v xml:space="preserve"> </v>
      </c>
      <c r="Y247" s="21" t="str">
        <f>IFERROR(VLOOKUP(A247,'20.08.18.2 Coronet SL'!C:K,9,FALSE)," ")</f>
        <v xml:space="preserve"> </v>
      </c>
      <c r="Z247" s="21" t="str">
        <f>IFERROR(VLOOKUP(A247,'16.09.18.1 Mt Hutt SL'!A:B,2,FALSE)," ")</f>
        <v xml:space="preserve"> </v>
      </c>
      <c r="AA247" s="21" t="str">
        <f>IFERROR(VLOOKUP(A247,'16.09.18 .2 Mt Hutt SL'!A:B,2,FALSE)," ")</f>
        <v xml:space="preserve"> </v>
      </c>
      <c r="AB247" s="21" t="str">
        <f>IFERROR(VLOOKUP(A247,'180923.1 WH SL'!C:K,9,FALSE)," ")</f>
        <v xml:space="preserve"> </v>
      </c>
      <c r="AC247" s="21" t="str">
        <f>IFERROR(VLOOKUP(A247,'180927.1 CA SL '!A:L,12,FALSE)," ")</f>
        <v xml:space="preserve"> </v>
      </c>
      <c r="AD247" s="21" t="str">
        <f>IFERROR(VLOOKUP(A247,'180927.2 CA SL'!A:L,12,FALSE)," ")</f>
        <v xml:space="preserve"> </v>
      </c>
      <c r="AE247" s="21" t="str">
        <f>IFERROR(VLOOKUP(A247,'21.10.18.2   Snowplanet SL'!C:J,8,FALSE)," ")</f>
        <v xml:space="preserve"> </v>
      </c>
      <c r="AF247" t="str">
        <f>IFERROR(VLOOKUP(A247,'21.10.18.4 Snowplanet SL'!C:J,8,FALSE)," ")</f>
        <v xml:space="preserve"> </v>
      </c>
      <c r="AH247" s="25">
        <v>990</v>
      </c>
      <c r="AI247" s="25">
        <v>990</v>
      </c>
      <c r="AJ247">
        <f>IFERROR((SMALL(T247:AF247,1)+SMALL(T247:AF247,2))/2," ")</f>
        <v>291.46999999999997</v>
      </c>
      <c r="AK247">
        <f>IFERROR(SMALL(T247:AF247,1)+(SMALL(T247:AF247,1)*0.2)," ")</f>
        <v>295.404</v>
      </c>
      <c r="AM247" s="25">
        <f>MIN(AI247,AJ247,AK247)</f>
        <v>291.46999999999997</v>
      </c>
      <c r="AP247" s="21" t="str">
        <f>IFERROR(VLOOKUP(A247,'11.08.18.1 Whaka GS'!A:I,9,FALSE)," ")</f>
        <v xml:space="preserve"> </v>
      </c>
      <c r="AQ247" s="21" t="str">
        <f>IFERROR(VLOOKUP(A247,'11.08.18.2 Whaka GS'!A:G,7,FALSE)," ")</f>
        <v xml:space="preserve"> </v>
      </c>
      <c r="AR247" s="21" t="str">
        <f>IFERROR(VLOOKUP(A247,'18.08.18 .1 Coronet GS'!C:K,9,FALSE)," ")</f>
        <v xml:space="preserve"> </v>
      </c>
      <c r="AS247" s="21" t="str">
        <f>IFERROR(VLOOKUP(A247,'18.08.18 .2 Coronet GS'!C:K,9,FALSE)," ")</f>
        <v xml:space="preserve"> </v>
      </c>
      <c r="AT247" s="21" t="str">
        <f>IFERROR(VLOOKUP(A247,'19.08.18 .1 Coronet GS'!C:K,9,FALSE)," ")</f>
        <v xml:space="preserve"> </v>
      </c>
      <c r="AU247" s="21" t="str">
        <f>IFERROR(VLOOKUP(A247,'19.08.18 .2 Coronet GS'!C:K,9,FALSE)," ")</f>
        <v xml:space="preserve"> </v>
      </c>
      <c r="AV247" s="21" t="str">
        <f>IFERROR(VLOOKUP(A247,'15.09.18.1 Mt Hutt GS '!A:B,2,FALSE)," ")</f>
        <v xml:space="preserve"> </v>
      </c>
      <c r="AW247" s="21" t="str">
        <f>IFERROR(VLOOKUP(A247,'180922.1 WH GS'!C:K,9,FALSE)," ")</f>
        <v xml:space="preserve"> </v>
      </c>
      <c r="AX247" s="21" t="str">
        <f>IFERROR(VLOOKUP(A247,'180922.2 WH GS 2'!C:K,9,FALSE)," ")</f>
        <v xml:space="preserve"> </v>
      </c>
      <c r="AY247" s="21" t="str">
        <f>IFERROR(VLOOKUP(A247,'180928.1 CA GS'!A:L,12,FALSE)," " )</f>
        <v xml:space="preserve"> </v>
      </c>
      <c r="AZ247" s="21" t="str">
        <f>IFERROR(VLOOKUP(A247,'180928.2 CA GS'!C:I,7,FALSE)," ")</f>
        <v xml:space="preserve"> </v>
      </c>
      <c r="BA247" s="21" t="str">
        <f>IFERROR(VLOOKUP(A247,'180928.3 CA GS'!C:I,7,FALSE)," ")</f>
        <v xml:space="preserve"> </v>
      </c>
      <c r="BC247" s="25">
        <v>990</v>
      </c>
      <c r="BD247" s="25">
        <v>990</v>
      </c>
      <c r="BE247" t="str">
        <f>IFERROR((SMALL(AP247:BA247,1)+SMALL(AP247:BA247,2))/2," ")</f>
        <v xml:space="preserve"> </v>
      </c>
      <c r="BF247" t="str">
        <f>IFERROR(SMALL(AP247:BA247,1)+(SMALL(AP247:BA247,1)*0.2)," ")</f>
        <v xml:space="preserve"> </v>
      </c>
      <c r="BH247" s="25">
        <f>MIN(BD247,BE247,BF247)</f>
        <v>990</v>
      </c>
      <c r="BK247" s="21" t="str">
        <f>IFERROR(VLOOKUP(A247,'14.09.18 Mt Hutt SG'!A:C,2,FALSE)," ")</f>
        <v xml:space="preserve"> </v>
      </c>
      <c r="BL247" s="21" t="str">
        <f>IFERROR(VLOOKUP(A247,'14.09.18.2 Mt Hutt SG'!A:B,2,FALSE)," ")</f>
        <v xml:space="preserve"> </v>
      </c>
      <c r="BN247" s="25">
        <v>990</v>
      </c>
      <c r="BO247" s="25">
        <v>990</v>
      </c>
      <c r="BP247" t="str">
        <f>IFERROR((SMALL(BK247:BL247,1)+SMALL(BK247:BL247,2))/2," ")</f>
        <v xml:space="preserve"> </v>
      </c>
      <c r="BQ247" t="str">
        <f>IFERROR(SMALL(BK247:BL247,1)+(SMALL(BK247:BL247,1)*0.2)," ")</f>
        <v xml:space="preserve"> </v>
      </c>
      <c r="BS247" s="25">
        <f>MIN(BO247,BP247,BQ247)</f>
        <v>990</v>
      </c>
    </row>
    <row r="248" spans="1:71" x14ac:dyDescent="0.25">
      <c r="A248">
        <v>2015093768</v>
      </c>
      <c r="B248" t="s">
        <v>225</v>
      </c>
      <c r="C248" t="s">
        <v>226</v>
      </c>
      <c r="E248" t="s">
        <v>52</v>
      </c>
      <c r="F248">
        <v>2004</v>
      </c>
      <c r="G248" t="str">
        <f>VLOOKUP(F248,'18 Age Cats'!A:B,2,FALSE)</f>
        <v>U16</v>
      </c>
      <c r="H248" t="s">
        <v>598</v>
      </c>
      <c r="I248" t="s">
        <v>606</v>
      </c>
      <c r="J248" s="36">
        <f>AM248</f>
        <v>204.024</v>
      </c>
      <c r="K248">
        <v>43</v>
      </c>
      <c r="L248" t="str">
        <f>IF(J248=AI248,"*"," ")</f>
        <v xml:space="preserve"> </v>
      </c>
      <c r="M248" s="36">
        <f>BH248</f>
        <v>179.64500000000001</v>
      </c>
      <c r="N248">
        <v>45</v>
      </c>
      <c r="O248" t="str">
        <f>IF(M248=BD248,"*"," ")</f>
        <v xml:space="preserve"> </v>
      </c>
      <c r="P248" s="36">
        <f>BS248</f>
        <v>261.58500000000004</v>
      </c>
      <c r="Q248">
        <v>25</v>
      </c>
      <c r="R248" t="str">
        <f>IF(P248=BO248,"*"," ")</f>
        <v xml:space="preserve"> </v>
      </c>
      <c r="T248" s="21" t="str">
        <f>IFERROR(VLOOKUP(A248,'15.07.18.1 Mt Hutt SL'!C:I,7,FALSE)," ")</f>
        <v xml:space="preserve"> </v>
      </c>
      <c r="U248" s="21" t="str">
        <f>IFERROR(VLOOKUP(A248,'15.07.18.2 Mt Hutt SL'!C:I,7,FALSE)," ")</f>
        <v xml:space="preserve"> </v>
      </c>
      <c r="V248" s="21">
        <f>IFERROR(VLOOKUP(A248,'12.08.18.1 Whaka SL'!A:G,7,FALSE)," ")</f>
        <v>249.94</v>
      </c>
      <c r="W248" s="21">
        <f>IFERROR(VLOOKUP(A248,'12.08.18.2 Whaka SL'!A:G,7,FALSE)," ")</f>
        <v>170.02</v>
      </c>
      <c r="X248" s="24"/>
      <c r="Y248" s="21">
        <f>IFERROR(VLOOKUP(A248,'20.08.18.2 Coronet SL'!C:K,9,FALSE)," ")</f>
        <v>356.29</v>
      </c>
      <c r="Z248" s="21">
        <f>IFERROR(VLOOKUP(A248,'16.09.18.1 Mt Hutt SL'!A:B,2,FALSE)," ")</f>
        <v>299.10000000000002</v>
      </c>
      <c r="AA248" s="21" t="str">
        <f>IFERROR(VLOOKUP(A248,'16.09.18 .2 Mt Hutt SL'!A:B,2,FALSE)," ")</f>
        <v xml:space="preserve"> </v>
      </c>
      <c r="AB248" s="21">
        <f>IFERROR(VLOOKUP(A248,'180923.1 WH SL'!C:K,9,FALSE)," ")</f>
        <v>249.78</v>
      </c>
      <c r="AC248" s="21" t="str">
        <f>IFERROR(VLOOKUP(A248,'180927.1 CA SL '!A:L,12,FALSE)," ")</f>
        <v xml:space="preserve"> </v>
      </c>
      <c r="AD248" s="21">
        <f>IFERROR(VLOOKUP(A248,'180927.2 CA SL'!A:L,12,FALSE)," ")</f>
        <v>295.98</v>
      </c>
      <c r="AE248" s="21" t="str">
        <f>IFERROR(VLOOKUP(A248,'21.10.18.2   Snowplanet SL'!C:J,8,FALSE)," ")</f>
        <v xml:space="preserve"> </v>
      </c>
      <c r="AF248" t="str">
        <f>IFERROR(VLOOKUP(A248,'21.10.18.4 Snowplanet SL'!C:J,8,FALSE)," ")</f>
        <v xml:space="preserve"> </v>
      </c>
      <c r="AH248" s="25">
        <f>IFERROR(VLOOKUP(A248,'18.0 Base List'!A:G,5,FALSE),"990.00")</f>
        <v>170.27500000000001</v>
      </c>
      <c r="AI248" s="25">
        <f>AH248+(AH248*0.5)</f>
        <v>255.41250000000002</v>
      </c>
      <c r="AJ248">
        <f>IFERROR((SMALL(T248:AF248,1)+SMALL(T248:AF248,2))/2," ")</f>
        <v>209.9</v>
      </c>
      <c r="AK248">
        <f>IFERROR(SMALL(T248:AF248,1)+(SMALL(T248:AF248,1)*0.2)," ")</f>
        <v>204.024</v>
      </c>
      <c r="AM248" s="25">
        <f>MIN(AI248,AJ248,AK248)</f>
        <v>204.024</v>
      </c>
      <c r="AP248" s="21">
        <f>IFERROR(VLOOKUP(A248,'11.08.18.1 Whaka GS'!A:I,9,FALSE)," ")</f>
        <v>184.73</v>
      </c>
      <c r="AQ248" s="21">
        <f>IFERROR(VLOOKUP(A248,'11.08.18.2 Whaka GS'!A:G,7,FALSE)," ")</f>
        <v>175.46</v>
      </c>
      <c r="AR248" s="21">
        <f>IFERROR(VLOOKUP(A248,'18.08.18 .1 Coronet GS'!C:K,9,FALSE)," ")</f>
        <v>240.79</v>
      </c>
      <c r="AS248" s="21">
        <f>IFERROR(VLOOKUP(A248,'18.08.18 .2 Coronet GS'!C:K,9,FALSE)," ")</f>
        <v>246.33</v>
      </c>
      <c r="AU248" s="21">
        <f>IFERROR(VLOOKUP(A248,'19.08.18 .2 Coronet GS'!C:K,9,FALSE)," ")</f>
        <v>261.63</v>
      </c>
      <c r="AV248" s="21">
        <f>IFERROR(VLOOKUP(A248,'15.09.18.1 Mt Hutt GS '!A:B,2,FALSE)," ")</f>
        <v>246.27</v>
      </c>
      <c r="AW248" s="21">
        <f>IFERROR(VLOOKUP(A248,'180922.1 WH GS'!C:K,9,FALSE)," ")</f>
        <v>245.13</v>
      </c>
      <c r="AX248" s="21">
        <f>IFERROR(VLOOKUP(A248,'180922.2 WH GS 2'!C:K,9,FALSE)," ")</f>
        <v>223.46</v>
      </c>
      <c r="AY248" s="21">
        <f>IFERROR(VLOOKUP(A248,'180928.1 CA GS'!A:L,12,FALSE)," " )</f>
        <v>217.65</v>
      </c>
      <c r="AZ248" s="21">
        <f>IFERROR(VLOOKUP(A248,'180928.2 CA GS'!C:I,7,FALSE)," ")</f>
        <v>209.32</v>
      </c>
      <c r="BA248" s="21">
        <f>IFERROR(VLOOKUP(A248,'180928.3 CA GS'!C:I,7,FALSE)," ")</f>
        <v>183.83</v>
      </c>
      <c r="BC248" s="25">
        <f>IFERROR(VLOOKUP(A248,'18.0 Base List'!A:F,6,FALSE),"990.00")</f>
        <v>143.91500000000002</v>
      </c>
      <c r="BD248" s="25">
        <f>BC248+(BC248*0.5)</f>
        <v>215.87250000000003</v>
      </c>
      <c r="BE248">
        <f>IFERROR((SMALL(AP248:BA248,1)+SMALL(AP248:BA248,2))/2," ")</f>
        <v>179.64500000000001</v>
      </c>
      <c r="BF248">
        <f>IFERROR(SMALL(AP248:BA248,1)+(SMALL(AP248:BA248,1)*0.2)," ")</f>
        <v>210.55200000000002</v>
      </c>
      <c r="BH248" s="25">
        <f>MIN(BD248,BE248,BF248)</f>
        <v>179.64500000000001</v>
      </c>
      <c r="BK248" s="21">
        <f>IFERROR(VLOOKUP(A248,'14.09.18 Mt Hutt SG'!A:C,2,FALSE)," ")</f>
        <v>247.06</v>
      </c>
      <c r="BL248" s="21">
        <f>IFERROR(VLOOKUP(A248,'14.09.18.2 Mt Hutt SG'!A:B,2,FALSE)," ")</f>
        <v>276.11</v>
      </c>
      <c r="BN248" s="25">
        <f>IFERROR(VLOOKUP(A248,'18.0 Base List'!A:G,7,FALSE),990)</f>
        <v>310.10500000000002</v>
      </c>
      <c r="BO248" s="25">
        <f>BN248+(BN248*0.5)</f>
        <v>465.15750000000003</v>
      </c>
      <c r="BP248">
        <f>IFERROR((SMALL(BK248:BL248,1)+SMALL(BK248:BL248,2))/2," ")</f>
        <v>261.58500000000004</v>
      </c>
      <c r="BQ248">
        <f>IFERROR(SMALL(BK248:BL248,1)+(SMALL(BK248:BL248,1)*0.2)," ")</f>
        <v>296.47199999999998</v>
      </c>
      <c r="BS248" s="25">
        <f>MIN(BO248,BP248,BQ248)</f>
        <v>261.58500000000004</v>
      </c>
    </row>
    <row r="249" spans="1:71" x14ac:dyDescent="0.25">
      <c r="A249">
        <v>201306277</v>
      </c>
      <c r="B249" t="s">
        <v>100</v>
      </c>
      <c r="C249" t="s">
        <v>101</v>
      </c>
      <c r="D249" t="s">
        <v>58</v>
      </c>
      <c r="E249" t="s">
        <v>52</v>
      </c>
      <c r="F249">
        <v>2005</v>
      </c>
      <c r="G249" t="str">
        <f>VLOOKUP(F249,'18 Age Cats'!A:B,2,FALSE)</f>
        <v>U14</v>
      </c>
      <c r="H249" t="s">
        <v>598</v>
      </c>
      <c r="I249" t="s">
        <v>598</v>
      </c>
      <c r="J249" s="36">
        <f>AM249</f>
        <v>272.07</v>
      </c>
      <c r="K249">
        <v>58</v>
      </c>
      <c r="L249" t="str">
        <f>IF(J249=AI249,"*"," ")</f>
        <v xml:space="preserve"> </v>
      </c>
      <c r="M249" s="36">
        <f>BH249</f>
        <v>207.45499999999998</v>
      </c>
      <c r="N249">
        <v>51</v>
      </c>
      <c r="O249" t="str">
        <f>IF(M249=BD249,"*"," ")</f>
        <v xml:space="preserve"> </v>
      </c>
      <c r="P249" s="36">
        <f>BS249</f>
        <v>990</v>
      </c>
      <c r="R249" t="str">
        <f>IF(P249=BO249,"*"," ")</f>
        <v>*</v>
      </c>
      <c r="Z249" s="21" t="str">
        <f>IFERROR(VLOOKUP(A249,'16.09.18.1 Mt Hutt SL'!A:B,2,FALSE)," ")</f>
        <v xml:space="preserve"> </v>
      </c>
      <c r="AA249" s="21" t="str">
        <f>IFERROR(VLOOKUP(A249,'16.09.18 .2 Mt Hutt SL'!A:B,2,FALSE)," ")</f>
        <v xml:space="preserve"> </v>
      </c>
      <c r="AB249" s="21" t="str">
        <f>IFERROR(VLOOKUP(A249,'180923.1 WH SL'!C:K,9,FALSE)," ")</f>
        <v xml:space="preserve"> </v>
      </c>
      <c r="AC249" s="21">
        <f>IFERROR(VLOOKUP(A249,'180927.1 CA SL '!A:L,12,FALSE)," ")</f>
        <v>258.19</v>
      </c>
      <c r="AD249" s="21">
        <f>IFERROR(VLOOKUP(A249,'180927.2 CA SL'!A:L,12,FALSE)," ")</f>
        <v>285.95</v>
      </c>
      <c r="AE249" s="21" t="str">
        <f>IFERROR(VLOOKUP(A249,'21.10.18.2   Snowplanet SL'!C:J,8,FALSE)," ")</f>
        <v xml:space="preserve"> </v>
      </c>
      <c r="AF249" t="str">
        <f>IFERROR(VLOOKUP(A249,'21.10.18.4 Snowplanet SL'!C:J,8,FALSE)," ")</f>
        <v xml:space="preserve"> </v>
      </c>
      <c r="AH249" s="25">
        <f>IFERROR(VLOOKUP(A249,'18.0 Base List'!A:G,5,FALSE),"990.00")</f>
        <v>990</v>
      </c>
      <c r="AI249" s="25">
        <v>990</v>
      </c>
      <c r="AJ249">
        <f>IFERROR((SMALL(T249:AF249,1)+SMALL(T249:AF249,2))/2," ")</f>
        <v>272.07</v>
      </c>
      <c r="AK249">
        <f>IFERROR(SMALL(T249:AF249,1)+(SMALL(T249:AF249,1)*0.2)," ")</f>
        <v>309.82799999999997</v>
      </c>
      <c r="AM249" s="25">
        <f>MIN(AI249,AJ249,AK249)</f>
        <v>272.07</v>
      </c>
      <c r="AV249" s="21" t="str">
        <f>IFERROR(VLOOKUP(A249,'15.09.18.1 Mt Hutt GS '!A:B,2,FALSE)," ")</f>
        <v xml:space="preserve"> </v>
      </c>
      <c r="AW249" s="21" t="str">
        <f>IFERROR(VLOOKUP(A249,'180922.1 WH GS'!C:K,9,FALSE)," ")</f>
        <v xml:space="preserve"> </v>
      </c>
      <c r="AX249" s="21" t="str">
        <f>IFERROR(VLOOKUP(A249,'180922.2 WH GS 2'!C:K,9,FALSE)," ")</f>
        <v xml:space="preserve"> </v>
      </c>
      <c r="AY249" s="21">
        <f>IFERROR(VLOOKUP(A249,'180928.1 CA GS'!A:L,12,FALSE)," " )</f>
        <v>207.92</v>
      </c>
      <c r="AZ249" s="21">
        <f>IFERROR(VLOOKUP(A249,'180928.2 CA GS'!C:I,7,FALSE)," ")</f>
        <v>206.99</v>
      </c>
      <c r="BA249" s="21">
        <f>IFERROR(VLOOKUP(A249,'180928.3 CA GS'!C:I,7,FALSE)," ")</f>
        <v>226.38</v>
      </c>
      <c r="BC249" s="25">
        <v>990</v>
      </c>
      <c r="BD249" s="25">
        <v>990</v>
      </c>
      <c r="BE249">
        <f>IFERROR((SMALL(AP249:BA249,1)+SMALL(AP249:BA249,2))/2," ")</f>
        <v>207.45499999999998</v>
      </c>
      <c r="BF249">
        <f>IFERROR(SMALL(AP249:BA249,1)+(SMALL(AP249:BA249,1)*0.2)," ")</f>
        <v>248.38800000000001</v>
      </c>
      <c r="BH249" s="25">
        <f>MIN(BD249,BE249,BF249)</f>
        <v>207.45499999999998</v>
      </c>
      <c r="BK249" s="21" t="str">
        <f>IFERROR(VLOOKUP(A249,'14.09.18 Mt Hutt SG'!A:C,2,FALSE)," ")</f>
        <v xml:space="preserve"> </v>
      </c>
      <c r="BL249" s="21" t="str">
        <f>IFERROR(VLOOKUP(A249,'14.09.18.2 Mt Hutt SG'!A:B,2,FALSE)," ")</f>
        <v xml:space="preserve"> </v>
      </c>
      <c r="BN249" s="25">
        <v>990</v>
      </c>
      <c r="BO249" s="25">
        <v>990</v>
      </c>
      <c r="BP249" t="str">
        <f>IFERROR((SMALL(BK249:BL249,1)+SMALL(BK249:BL249,2))/2," ")</f>
        <v xml:space="preserve"> </v>
      </c>
      <c r="BQ249" t="str">
        <f>IFERROR(SMALL(BK249:BL249,1)+(SMALL(BK249:BL249,1)*0.2)," ")</f>
        <v xml:space="preserve"> </v>
      </c>
      <c r="BS249" s="25">
        <f>MIN(BO249,BP249,BQ249)</f>
        <v>990</v>
      </c>
    </row>
    <row r="250" spans="1:71" x14ac:dyDescent="0.25">
      <c r="A250">
        <v>201306275</v>
      </c>
      <c r="B250" t="s">
        <v>200</v>
      </c>
      <c r="C250" t="s">
        <v>101</v>
      </c>
      <c r="D250" t="s">
        <v>58</v>
      </c>
      <c r="E250" t="s">
        <v>57</v>
      </c>
      <c r="F250">
        <v>2001</v>
      </c>
      <c r="G250" t="str">
        <f>VLOOKUP(F250,'18 Age Cats'!A:B,2,FALSE)</f>
        <v>U19</v>
      </c>
      <c r="H250" t="s">
        <v>598</v>
      </c>
      <c r="I250" t="s">
        <v>598</v>
      </c>
      <c r="J250" s="36">
        <f>AM250</f>
        <v>990</v>
      </c>
      <c r="L250" t="str">
        <f>IF(J250=AI250,"*"," ")</f>
        <v>*</v>
      </c>
      <c r="M250" s="36">
        <f>BH250</f>
        <v>212.97</v>
      </c>
      <c r="N250">
        <v>44</v>
      </c>
      <c r="O250" t="str">
        <f>IF(M250=BD250,"*"," ")</f>
        <v xml:space="preserve"> </v>
      </c>
      <c r="P250" s="36">
        <f>BS250</f>
        <v>990</v>
      </c>
      <c r="R250" t="str">
        <f>IF(P250=BO250,"*"," ")</f>
        <v>*</v>
      </c>
      <c r="V250" s="21" t="str">
        <f>IFERROR(VLOOKUP(A250,'12.08.18.1 Whaka SL'!A:G,7,FALSE)," ")</f>
        <v xml:space="preserve"> </v>
      </c>
      <c r="W250" s="21" t="str">
        <f>IFERROR(VLOOKUP(A250,'12.08.18.2 Whaka SL'!A:G,7,FALSE)," ")</f>
        <v xml:space="preserve"> </v>
      </c>
      <c r="X250" s="24" t="str">
        <f>IFERROR(VLOOKUP(A250,'20.08.18.1 Coronet SL'!C:K,9,FALSE)," ")</f>
        <v xml:space="preserve"> </v>
      </c>
      <c r="Y250" s="21" t="str">
        <f>IFERROR(VLOOKUP(A250,'20.08.18.2 Coronet SL'!C:K,9,FALSE)," ")</f>
        <v xml:space="preserve"> </v>
      </c>
      <c r="Z250" s="21" t="str">
        <f>IFERROR(VLOOKUP(A250,'16.09.18.1 Mt Hutt SL'!A:B,2,FALSE)," ")</f>
        <v xml:space="preserve"> </v>
      </c>
      <c r="AA250" s="21" t="str">
        <f>IFERROR(VLOOKUP(A250,'16.09.18 .2 Mt Hutt SL'!A:B,2,FALSE)," ")</f>
        <v xml:space="preserve"> </v>
      </c>
      <c r="AB250" s="21" t="str">
        <f>IFERROR(VLOOKUP(A250,'180923.1 WH SL'!C:K,9,FALSE)," ")</f>
        <v xml:space="preserve"> </v>
      </c>
      <c r="AC250" s="21" t="str">
        <f>IFERROR(VLOOKUP(A250,'180927.1 CA SL '!A:L,12,FALSE)," ")</f>
        <v xml:space="preserve"> </v>
      </c>
      <c r="AD250" s="21" t="str">
        <f>IFERROR(VLOOKUP(A250,'180927.2 CA SL'!A:L,12,FALSE)," ")</f>
        <v xml:space="preserve"> </v>
      </c>
      <c r="AE250" s="21" t="str">
        <f>IFERROR(VLOOKUP(A250,'21.10.18.2   Snowplanet SL'!C:J,8,FALSE)," ")</f>
        <v xml:space="preserve"> </v>
      </c>
      <c r="AF250" t="str">
        <f>IFERROR(VLOOKUP(A250,'21.10.18.4 Snowplanet SL'!C:J,8,FALSE)," ")</f>
        <v xml:space="preserve"> </v>
      </c>
      <c r="AH250" s="25">
        <v>990</v>
      </c>
      <c r="AI250" s="25">
        <v>990</v>
      </c>
      <c r="AJ250" t="str">
        <f>IFERROR((SMALL(T250:AF250,1)+SMALL(T250:AF250,2))/2," ")</f>
        <v xml:space="preserve"> </v>
      </c>
      <c r="AK250" t="str">
        <f>IFERROR(SMALL(T250:AF250,1)+(SMALL(T250:AF250,1)*0.2)," ")</f>
        <v xml:space="preserve"> </v>
      </c>
      <c r="AM250" s="25">
        <f>MIN(AI250,AJ250,AK250)</f>
        <v>990</v>
      </c>
      <c r="AP250" s="21">
        <f>IFERROR(VLOOKUP(A250,'11.08.18.1 Whaka GS'!A:I,9,FALSE)," ")</f>
        <v>235.03</v>
      </c>
      <c r="AQ250" s="21">
        <f>IFERROR(VLOOKUP(A250,'11.08.18.2 Whaka GS'!A:G,7,FALSE)," ")</f>
        <v>190.91</v>
      </c>
      <c r="AR250" s="21" t="str">
        <f>IFERROR(VLOOKUP(A250,'18.08.18 .1 Coronet GS'!C:K,9,FALSE)," ")</f>
        <v xml:space="preserve"> </v>
      </c>
      <c r="AS250" s="21" t="str">
        <f>IFERROR(VLOOKUP(A250,'18.08.18 .2 Coronet GS'!C:K,9,FALSE)," ")</f>
        <v xml:space="preserve"> </v>
      </c>
      <c r="AT250" s="21" t="str">
        <f>IFERROR(VLOOKUP(A250,'19.08.18 .1 Coronet GS'!C:K,9,FALSE)," ")</f>
        <v xml:space="preserve"> </v>
      </c>
      <c r="AU250" s="21" t="str">
        <f>IFERROR(VLOOKUP(A250,'19.08.18 .2 Coronet GS'!C:K,9,FALSE)," ")</f>
        <v xml:space="preserve"> </v>
      </c>
      <c r="AV250" s="21" t="str">
        <f>IFERROR(VLOOKUP(A250,'15.09.18.1 Mt Hutt GS '!A:B,2,FALSE)," ")</f>
        <v xml:space="preserve"> </v>
      </c>
      <c r="AW250" s="21" t="str">
        <f>IFERROR(VLOOKUP(A250,'180922.1 WH GS'!C:K,9,FALSE)," ")</f>
        <v xml:space="preserve"> </v>
      </c>
      <c r="AX250" s="21" t="str">
        <f>IFERROR(VLOOKUP(A250,'180922.2 WH GS 2'!C:K,9,FALSE)," ")</f>
        <v xml:space="preserve"> </v>
      </c>
      <c r="AY250" s="21" t="str">
        <f>IFERROR(VLOOKUP(A250,'180928.1 CA GS'!A:L,12,FALSE)," " )</f>
        <v xml:space="preserve"> </v>
      </c>
      <c r="AZ250" s="21" t="str">
        <f>IFERROR(VLOOKUP(A250,'180928.2 CA GS'!C:I,7,FALSE)," ")</f>
        <v xml:space="preserve"> </v>
      </c>
      <c r="BA250" s="21" t="str">
        <f>IFERROR(VLOOKUP(A250,'180928.3 CA GS'!C:I,7,FALSE)," ")</f>
        <v xml:space="preserve"> </v>
      </c>
      <c r="BC250" s="25">
        <v>990</v>
      </c>
      <c r="BD250" s="25">
        <v>990</v>
      </c>
      <c r="BE250">
        <f>IFERROR((SMALL(AP250:BA250,1)+SMALL(AP250:BA250,2))/2," ")</f>
        <v>212.97</v>
      </c>
      <c r="BF250">
        <f>IFERROR(SMALL(AP250:BA250,1)+(SMALL(AP250:BA250,1)*0.2)," ")</f>
        <v>229.09199999999998</v>
      </c>
      <c r="BH250" s="25">
        <f>MIN(BD250,BE250,BF250)</f>
        <v>212.97</v>
      </c>
      <c r="BK250" s="21" t="str">
        <f>IFERROR(VLOOKUP(A250,'14.09.18 Mt Hutt SG'!A:C,2,FALSE)," ")</f>
        <v xml:space="preserve"> </v>
      </c>
      <c r="BL250" s="21" t="str">
        <f>IFERROR(VLOOKUP(A250,'14.09.18.2 Mt Hutt SG'!A:B,2,FALSE)," ")</f>
        <v xml:space="preserve"> </v>
      </c>
      <c r="BN250" s="25">
        <v>990</v>
      </c>
      <c r="BO250" s="25">
        <v>990</v>
      </c>
      <c r="BP250" t="str">
        <f>IFERROR((SMALL(BK250:BL250,1)+SMALL(BK250:BL250,2))/2," ")</f>
        <v xml:space="preserve"> </v>
      </c>
      <c r="BQ250" t="str">
        <f>IFERROR(SMALL(BK250:BL250,1)+(SMALL(BK250:BL250,1)*0.2)," ")</f>
        <v xml:space="preserve"> </v>
      </c>
      <c r="BS250" s="25">
        <f>MIN(BO250,BP250,BQ250)</f>
        <v>990</v>
      </c>
    </row>
    <row r="251" spans="1:71" x14ac:dyDescent="0.25">
      <c r="A251">
        <v>201306257</v>
      </c>
      <c r="B251" t="s">
        <v>280</v>
      </c>
      <c r="C251" t="s">
        <v>281</v>
      </c>
      <c r="E251" t="s">
        <v>57</v>
      </c>
      <c r="F251">
        <v>2004</v>
      </c>
      <c r="G251" t="str">
        <f>VLOOKUP(F251,'18 Age Cats'!A:B,2,FALSE)</f>
        <v>U16</v>
      </c>
      <c r="H251" t="s">
        <v>513</v>
      </c>
      <c r="I251" t="s">
        <v>513</v>
      </c>
      <c r="J251" s="36">
        <f>AM251</f>
        <v>305.964</v>
      </c>
      <c r="K251">
        <v>56</v>
      </c>
      <c r="L251" t="str">
        <f>IF(J251=AI251,"*"," ")</f>
        <v xml:space="preserve"> </v>
      </c>
      <c r="M251" s="36">
        <f>BH251</f>
        <v>316.06</v>
      </c>
      <c r="N251">
        <v>62</v>
      </c>
      <c r="O251" t="str">
        <f>IF(M251=BD251,"*"," ")</f>
        <v xml:space="preserve"> </v>
      </c>
      <c r="P251" s="36">
        <f>BS251</f>
        <v>990</v>
      </c>
      <c r="R251" t="str">
        <f>IF(P251=BO251,"*"," ")</f>
        <v>*</v>
      </c>
      <c r="T251" s="21" t="str">
        <f>IFERROR(VLOOKUP(A251,'15.07.18.1 Mt Hutt SL'!C:I,7,FALSE)," ")</f>
        <v xml:space="preserve"> </v>
      </c>
      <c r="U251" s="21" t="str">
        <f>IFERROR(VLOOKUP(A251,'15.07.18.2 Mt Hutt SL'!C:I,7,FALSE)," ")</f>
        <v xml:space="preserve"> </v>
      </c>
      <c r="V251" s="21">
        <f>IFERROR(VLOOKUP(A251,'12.08.18.1 Whaka SL'!A:G,7,FALSE)," ")</f>
        <v>254.97</v>
      </c>
      <c r="W251" s="21" t="str">
        <f>IFERROR(VLOOKUP(A251,'12.08.18.2 Whaka SL'!A:G,7,FALSE)," ")</f>
        <v xml:space="preserve"> </v>
      </c>
      <c r="X251" s="24" t="str">
        <f>IFERROR(VLOOKUP(A251,'20.08.18.1 Coronet SL'!C:K,9,FALSE)," ")</f>
        <v xml:space="preserve"> </v>
      </c>
      <c r="Y251" s="21" t="str">
        <f>IFERROR(VLOOKUP(A251,'20.08.18.2 Coronet SL'!C:K,9,FALSE)," ")</f>
        <v xml:space="preserve"> </v>
      </c>
      <c r="Z251" s="21" t="str">
        <f>IFERROR(VLOOKUP(A251,'16.09.18.1 Mt Hutt SL'!A:B,2,FALSE)," ")</f>
        <v xml:space="preserve"> </v>
      </c>
      <c r="AA251" s="21" t="str">
        <f>IFERROR(VLOOKUP(A251,'16.09.18 .2 Mt Hutt SL'!A:B,2,FALSE)," ")</f>
        <v xml:space="preserve"> </v>
      </c>
      <c r="AB251" s="21" t="str">
        <f>IFERROR(VLOOKUP(A251,'180923.1 WH SL'!C:K,9,FALSE)," ")</f>
        <v xml:space="preserve"> </v>
      </c>
      <c r="AC251" s="21" t="str">
        <f>IFERROR(VLOOKUP(A251,'180927.1 CA SL '!A:L,12,FALSE)," ")</f>
        <v xml:space="preserve"> </v>
      </c>
      <c r="AD251" s="21" t="str">
        <f>IFERROR(VLOOKUP(A251,'180927.2 CA SL'!A:L,12,FALSE)," ")</f>
        <v xml:space="preserve"> </v>
      </c>
      <c r="AE251" s="21" t="str">
        <f>IFERROR(VLOOKUP(A251,'21.10.18.2   Snowplanet SL'!C:J,8,FALSE)," ")</f>
        <v xml:space="preserve"> </v>
      </c>
      <c r="AF251" t="str">
        <f>IFERROR(VLOOKUP(A251,'21.10.18.4 Snowplanet SL'!C:J,8,FALSE)," ")</f>
        <v xml:space="preserve"> </v>
      </c>
      <c r="AH251" s="25">
        <f>IFERROR(VLOOKUP(A251,'18.0 Base List'!A:G,5,FALSE),"990.00")</f>
        <v>497.08400000000006</v>
      </c>
      <c r="AI251" s="25">
        <f>AH251+(AH251*0.5)</f>
        <v>745.62600000000009</v>
      </c>
      <c r="AJ251" t="str">
        <f>IFERROR((SMALL(T251:AF251,1)+SMALL(T251:AF251,2))/2," ")</f>
        <v xml:space="preserve"> </v>
      </c>
      <c r="AK251">
        <f>IFERROR(SMALL(T251:AF251,1)+(SMALL(T251:AF251,1)*0.2)," ")</f>
        <v>305.964</v>
      </c>
      <c r="AM251" s="25">
        <f>MIN(AI251,AJ251,AK251)</f>
        <v>305.964</v>
      </c>
      <c r="AP251" s="21">
        <f>IFERROR(VLOOKUP(A251,'11.08.18.1 Whaka GS'!A:I,9,FALSE)," ")</f>
        <v>324.12</v>
      </c>
      <c r="AQ251" s="21">
        <f>IFERROR(VLOOKUP(A251,'11.08.18.2 Whaka GS'!A:G,7,FALSE)," ")</f>
        <v>308</v>
      </c>
      <c r="AR251" s="21" t="str">
        <f>IFERROR(VLOOKUP(A251,'18.08.18 .1 Coronet GS'!C:K,9,FALSE)," ")</f>
        <v xml:space="preserve"> </v>
      </c>
      <c r="AS251" s="21" t="str">
        <f>IFERROR(VLOOKUP(A251,'18.08.18 .2 Coronet GS'!C:K,9,FALSE)," ")</f>
        <v xml:space="preserve"> </v>
      </c>
      <c r="AT251" s="21" t="str">
        <f>IFERROR(VLOOKUP(A251,'19.08.18 .1 Coronet GS'!C:K,9,FALSE)," ")</f>
        <v xml:space="preserve"> </v>
      </c>
      <c r="AU251" s="21" t="str">
        <f>IFERROR(VLOOKUP(A251,'19.08.18 .2 Coronet GS'!C:K,9,FALSE)," ")</f>
        <v xml:space="preserve"> </v>
      </c>
      <c r="AV251" s="21" t="str">
        <f>IFERROR(VLOOKUP(A251,'15.09.18.1 Mt Hutt GS '!A:B,2,FALSE)," ")</f>
        <v xml:space="preserve"> </v>
      </c>
      <c r="AW251" s="21">
        <f>IFERROR(VLOOKUP(A251,'180922.1 WH GS'!C:K,9,FALSE)," ")</f>
        <v>415.9</v>
      </c>
      <c r="AX251" s="21">
        <f>IFERROR(VLOOKUP(A251,'180922.2 WH GS 2'!C:K,9,FALSE)," ")</f>
        <v>334.13</v>
      </c>
      <c r="AY251" s="21" t="str">
        <f>IFERROR(VLOOKUP(A251,'180928.1 CA GS'!A:L,12,FALSE)," " )</f>
        <v xml:space="preserve"> </v>
      </c>
      <c r="AZ251" s="21" t="str">
        <f>IFERROR(VLOOKUP(A251,'180928.2 CA GS'!C:I,7,FALSE)," ")</f>
        <v xml:space="preserve"> </v>
      </c>
      <c r="BA251" s="21" t="str">
        <f>IFERROR(VLOOKUP(A251,'180928.3 CA GS'!C:I,7,FALSE)," ")</f>
        <v xml:space="preserve"> </v>
      </c>
      <c r="BC251" s="25">
        <f>IFERROR(VLOOKUP(A251,'18.0 Base List'!A:F,6,FALSE),"990.00")</f>
        <v>357.01499999999999</v>
      </c>
      <c r="BD251" s="25">
        <f>BC251+(BC251*0.5)</f>
        <v>535.52250000000004</v>
      </c>
      <c r="BE251">
        <f>IFERROR((SMALL(AP251:BA251,1)+SMALL(AP251:BA251,2))/2," ")</f>
        <v>316.06</v>
      </c>
      <c r="BF251">
        <f>IFERROR(SMALL(AP251:BA251,1)+(SMALL(AP251:BA251,1)*0.2)," ")</f>
        <v>369.6</v>
      </c>
      <c r="BH251" s="25">
        <f>MIN(BD251,BE251,BF251)</f>
        <v>316.06</v>
      </c>
      <c r="BK251" s="21" t="str">
        <f>IFERROR(VLOOKUP(A251,'14.09.18 Mt Hutt SG'!A:C,2,FALSE)," ")</f>
        <v xml:space="preserve"> </v>
      </c>
      <c r="BL251" s="21" t="str">
        <f>IFERROR(VLOOKUP(A251,'14.09.18.2 Mt Hutt SG'!A:B,2,FALSE)," ")</f>
        <v xml:space="preserve"> </v>
      </c>
      <c r="BN251" s="25">
        <v>990</v>
      </c>
      <c r="BO251" s="25">
        <v>990</v>
      </c>
      <c r="BP251" t="str">
        <f>IFERROR((SMALL(BK251:BL251,1)+SMALL(BK251:BL251,2))/2," ")</f>
        <v xml:space="preserve"> </v>
      </c>
      <c r="BQ251" t="str">
        <f>IFERROR(SMALL(BK251:BL251,1)+(SMALL(BK251:BL251,1)*0.2)," ")</f>
        <v xml:space="preserve"> </v>
      </c>
      <c r="BS251" s="25">
        <f>MIN(BO251,BP251,BQ251)</f>
        <v>990</v>
      </c>
    </row>
    <row r="252" spans="1:71" x14ac:dyDescent="0.25">
      <c r="A252">
        <v>2014072020</v>
      </c>
      <c r="B252" t="s">
        <v>363</v>
      </c>
      <c r="C252" t="s">
        <v>364</v>
      </c>
      <c r="E252" t="s">
        <v>52</v>
      </c>
      <c r="F252">
        <v>2004</v>
      </c>
      <c r="G252" t="str">
        <f>VLOOKUP(F252,'18 Age Cats'!A:B,2,FALSE)</f>
        <v>U16</v>
      </c>
      <c r="H252" t="s">
        <v>514</v>
      </c>
      <c r="J252" s="36">
        <f>AM252</f>
        <v>265.39499999999998</v>
      </c>
      <c r="K252">
        <v>57</v>
      </c>
      <c r="L252" t="str">
        <f>IF(J252=AI252,"*"," ")</f>
        <v xml:space="preserve"> </v>
      </c>
      <c r="M252" s="36">
        <f>BH252</f>
        <v>201.94499999999999</v>
      </c>
      <c r="N252">
        <v>49</v>
      </c>
      <c r="O252" t="str">
        <f>IF(M252=BD252,"*"," ")</f>
        <v xml:space="preserve"> </v>
      </c>
      <c r="P252" s="36">
        <f>BS252</f>
        <v>356.16750000000002</v>
      </c>
      <c r="Q252">
        <v>36</v>
      </c>
      <c r="R252" t="str">
        <f>IF(P252=BO252,"*"," ")</f>
        <v>*</v>
      </c>
      <c r="T252" s="21" t="str">
        <f>IFERROR(VLOOKUP(A252,'15.07.18.1 Mt Hutt SL'!C:I,7,FALSE)," ")</f>
        <v xml:space="preserve"> </v>
      </c>
      <c r="U252" s="21" t="str">
        <f>IFERROR(VLOOKUP(A252,'15.07.18.2 Mt Hutt SL'!C:I,7,FALSE)," ")</f>
        <v xml:space="preserve"> </v>
      </c>
      <c r="V252" s="21" t="str">
        <f>IFERROR(VLOOKUP(A252,'12.08.18.1 Whaka SL'!A:G,7,FALSE)," ")</f>
        <v xml:space="preserve"> </v>
      </c>
      <c r="W252" s="21" t="str">
        <f>IFERROR(VLOOKUP(A252,'12.08.18.2 Whaka SL'!A:G,7,FALSE)," ")</f>
        <v xml:space="preserve"> </v>
      </c>
      <c r="X252" s="24">
        <f>IFERROR(VLOOKUP(A252,'20.08.18.1 Coronet SL'!C:K,9,FALSE)," ")</f>
        <v>335.65</v>
      </c>
      <c r="Y252" s="21">
        <f>IFERROR(VLOOKUP(A252,'20.08.18.2 Coronet SL'!C:K,9,FALSE)," ")</f>
        <v>298.57</v>
      </c>
      <c r="Z252" s="21" t="str">
        <f>IFERROR(VLOOKUP(A252,'16.09.18.1 Mt Hutt SL'!A:B,2,FALSE)," ")</f>
        <v xml:space="preserve"> </v>
      </c>
      <c r="AA252" s="21" t="str">
        <f>IFERROR(VLOOKUP(A252,'16.09.18 .2 Mt Hutt SL'!A:B,2,FALSE)," ")</f>
        <v xml:space="preserve"> </v>
      </c>
      <c r="AB252" s="21" t="str">
        <f>IFERROR(VLOOKUP(A252,'180923.1 WH SL'!C:K,9,FALSE)," ")</f>
        <v xml:space="preserve"> </v>
      </c>
      <c r="AC252" s="21" t="str">
        <f>IFERROR(VLOOKUP(A252,'180927.1 CA SL '!A:L,12,FALSE)," ")</f>
        <v xml:space="preserve"> </v>
      </c>
      <c r="AD252" s="21">
        <f>IFERROR(VLOOKUP(A252,'180927.2 CA SL'!A:L,12,FALSE)," ")</f>
        <v>232.22</v>
      </c>
      <c r="AE252" s="21" t="str">
        <f>IFERROR(VLOOKUP(A252,'21.10.18.2   Snowplanet SL'!C:J,8,FALSE)," ")</f>
        <v xml:space="preserve"> </v>
      </c>
      <c r="AF252" t="str">
        <f>IFERROR(VLOOKUP(A252,'21.10.18.4 Snowplanet SL'!C:J,8,FALSE)," ")</f>
        <v xml:space="preserve"> </v>
      </c>
      <c r="AH252" s="25">
        <f>IFERROR(VLOOKUP(A252,'18.0 Base List'!A:G,5,FALSE),"990.00")</f>
        <v>210.98500000000001</v>
      </c>
      <c r="AI252" s="25">
        <f>AH252+(AH252*0.5)</f>
        <v>316.47750000000002</v>
      </c>
      <c r="AJ252">
        <f>IFERROR((SMALL(T252:AF252,1)+SMALL(T252:AF252,2))/2," ")</f>
        <v>265.39499999999998</v>
      </c>
      <c r="AK252">
        <f>IFERROR(SMALL(T252:AF252,1)+(SMALL(T252:AF252,1)*0.2)," ")</f>
        <v>278.66399999999999</v>
      </c>
      <c r="AM252" s="25">
        <f>MIN(AI252,AJ252,AK252)</f>
        <v>265.39499999999998</v>
      </c>
      <c r="AP252" s="21" t="str">
        <f>IFERROR(VLOOKUP(A252,'11.08.18.1 Whaka GS'!A:I,9,FALSE)," ")</f>
        <v xml:space="preserve"> </v>
      </c>
      <c r="AQ252" s="21" t="str">
        <f>IFERROR(VLOOKUP(A252,'11.08.18.2 Whaka GS'!A:G,7,FALSE)," ")</f>
        <v xml:space="preserve"> </v>
      </c>
      <c r="AR252" s="21">
        <f>IFERROR(VLOOKUP(A252,'18.08.18 .1 Coronet GS'!C:K,9,FALSE)," ")</f>
        <v>199.08</v>
      </c>
      <c r="AS252" s="21">
        <f>IFERROR(VLOOKUP(A252,'18.08.18 .2 Coronet GS'!C:K,9,FALSE)," ")</f>
        <v>223.6</v>
      </c>
      <c r="AT252" s="21">
        <f>IFERROR(VLOOKUP(A252,'19.08.18 .1 Coronet GS'!C:K,9,FALSE)," ")</f>
        <v>229.11</v>
      </c>
      <c r="AU252" s="21">
        <f>IFERROR(VLOOKUP(A252,'19.08.18 .2 Coronet GS'!C:K,9,FALSE)," ")</f>
        <v>241.66</v>
      </c>
      <c r="AV252" s="21" t="str">
        <f>IFERROR(VLOOKUP(A252,'15.09.18.1 Mt Hutt GS '!A:B,2,FALSE)," ")</f>
        <v xml:space="preserve"> </v>
      </c>
      <c r="AW252" s="21" t="str">
        <f>IFERROR(VLOOKUP(A252,'180922.1 WH GS'!C:K,9,FALSE)," ")</f>
        <v xml:space="preserve"> </v>
      </c>
      <c r="AX252" s="21" t="str">
        <f>IFERROR(VLOOKUP(A252,'180922.2 WH GS 2'!C:K,9,FALSE)," ")</f>
        <v xml:space="preserve"> </v>
      </c>
      <c r="AY252" s="21">
        <f>IFERROR(VLOOKUP(A252,'180928.1 CA GS'!A:L,12,FALSE)," " )</f>
        <v>213.16</v>
      </c>
      <c r="AZ252" s="21">
        <f>IFERROR(VLOOKUP(A252,'180928.2 CA GS'!C:I,7,FALSE)," ")</f>
        <v>204.81</v>
      </c>
      <c r="BA252" s="21">
        <f>IFERROR(VLOOKUP(A252,'180928.3 CA GS'!C:I,7,FALSE)," ")</f>
        <v>211.77</v>
      </c>
      <c r="BC252" s="25">
        <f>IFERROR(VLOOKUP(A252,'18.0 Base List'!A:F,6,FALSE),"990.00")</f>
        <v>208.81500000000005</v>
      </c>
      <c r="BD252" s="25">
        <f>BC252+(BC252*0.5)</f>
        <v>313.22250000000008</v>
      </c>
      <c r="BE252">
        <f>IFERROR((SMALL(AP252:BA252,1)+SMALL(AP252:BA252,2))/2," ")</f>
        <v>201.94499999999999</v>
      </c>
      <c r="BF252">
        <f>IFERROR(SMALL(AP252:BA252,1)+(SMALL(AP252:BA252,1)*0.2)," ")</f>
        <v>238.89600000000002</v>
      </c>
      <c r="BH252" s="25">
        <f>MIN(BD252,BE252,BF252)</f>
        <v>201.94499999999999</v>
      </c>
      <c r="BK252" s="21" t="str">
        <f>IFERROR(VLOOKUP(A252,'14.09.18 Mt Hutt SG'!A:C,2,FALSE)," ")</f>
        <v xml:space="preserve"> </v>
      </c>
      <c r="BL252" s="21" t="str">
        <f>IFERROR(VLOOKUP(A252,'14.09.18.2 Mt Hutt SG'!A:B,2,FALSE)," ")</f>
        <v xml:space="preserve"> </v>
      </c>
      <c r="BN252" s="25">
        <f>IFERROR(VLOOKUP(A252,'18.0 Base List'!A:G,7,FALSE),990)</f>
        <v>237.44499999999999</v>
      </c>
      <c r="BO252" s="25">
        <f>BN252+(BN252*0.5)</f>
        <v>356.16750000000002</v>
      </c>
      <c r="BP252" t="str">
        <f>IFERROR((SMALL(BK252:BL252,1)+SMALL(BK252:BL252,2))/2," ")</f>
        <v xml:space="preserve"> </v>
      </c>
      <c r="BQ252" t="str">
        <f>IFERROR(SMALL(BK252:BL252,1)+(SMALL(BK252:BL252,1)*0.2)," ")</f>
        <v xml:space="preserve"> </v>
      </c>
      <c r="BS252" s="25">
        <f>MIN(BO252,BP252,BQ252)</f>
        <v>356.16750000000002</v>
      </c>
    </row>
    <row r="253" spans="1:71" x14ac:dyDescent="0.25">
      <c r="A253">
        <v>2018030263</v>
      </c>
      <c r="B253" t="s">
        <v>582</v>
      </c>
      <c r="C253" t="s">
        <v>583</v>
      </c>
      <c r="D253" t="s">
        <v>561</v>
      </c>
      <c r="E253" t="s">
        <v>57</v>
      </c>
      <c r="F253">
        <v>2005</v>
      </c>
      <c r="G253" t="str">
        <f>VLOOKUP(F253,'18 Age Cats'!A:B,2,FALSE)</f>
        <v>U14</v>
      </c>
      <c r="H253" t="s">
        <v>502</v>
      </c>
      <c r="I253" t="s">
        <v>606</v>
      </c>
      <c r="J253" s="36">
        <f>AM253</f>
        <v>454.47</v>
      </c>
      <c r="K253">
        <v>72</v>
      </c>
      <c r="L253" t="str">
        <f>IF(J253=AI253,"*"," ")</f>
        <v xml:space="preserve"> </v>
      </c>
      <c r="M253" s="36">
        <f>BH253</f>
        <v>371.07499999999999</v>
      </c>
      <c r="N253">
        <v>67</v>
      </c>
      <c r="O253" t="str">
        <f>IF(M253=BD253,"*"," ")</f>
        <v xml:space="preserve"> </v>
      </c>
      <c r="P253" s="36">
        <f>BS253</f>
        <v>990</v>
      </c>
      <c r="R253" t="str">
        <f>IF(P253=BO253,"*"," ")</f>
        <v>*</v>
      </c>
      <c r="T253" s="21" t="str">
        <f>IFERROR(VLOOKUP(A253,'15.07.18.1 Mt Hutt SL'!C:I,7,FALSE)," ")</f>
        <v xml:space="preserve"> </v>
      </c>
      <c r="U253" s="21" t="str">
        <f>IFERROR(VLOOKUP(A253,'15.07.18.2 Mt Hutt SL'!C:I,7,FALSE)," ")</f>
        <v xml:space="preserve"> </v>
      </c>
      <c r="V253" s="21" t="str">
        <f>IFERROR(VLOOKUP(A253,'12.08.18.1 Whaka SL'!A:G,7,FALSE)," ")</f>
        <v xml:space="preserve"> </v>
      </c>
      <c r="W253" s="21" t="str">
        <f>IFERROR(VLOOKUP(A253,'12.08.18.2 Whaka SL'!A:G,7,FALSE)," ")</f>
        <v xml:space="preserve"> </v>
      </c>
      <c r="X253" s="24">
        <f>IFERROR(VLOOKUP(A253,'20.08.18.1 Coronet SL'!C:K,9,FALSE)," ")</f>
        <v>471.42</v>
      </c>
      <c r="Y253" s="21">
        <f>IFERROR(VLOOKUP(A253,'20.08.18.2 Coronet SL'!C:K,9,FALSE)," ")</f>
        <v>437.52</v>
      </c>
      <c r="Z253" s="21" t="str">
        <f>IFERROR(VLOOKUP(A253,'16.09.18.1 Mt Hutt SL'!A:B,2,FALSE)," ")</f>
        <v xml:space="preserve"> </v>
      </c>
      <c r="AA253" s="21" t="str">
        <f>IFERROR(VLOOKUP(A253,'16.09.18 .2 Mt Hutt SL'!A:B,2,FALSE)," ")</f>
        <v xml:space="preserve"> </v>
      </c>
      <c r="AB253" s="21" t="str">
        <f>IFERROR(VLOOKUP(A253,'180923.1 WH SL'!C:K,9,FALSE)," ")</f>
        <v xml:space="preserve"> </v>
      </c>
      <c r="AC253" s="21" t="str">
        <f>IFERROR(VLOOKUP(A253,'180927.1 CA SL '!A:L,12,FALSE)," ")</f>
        <v xml:space="preserve"> </v>
      </c>
      <c r="AD253" s="21" t="str">
        <f>IFERROR(VLOOKUP(A253,'180927.2 CA SL'!A:L,12,FALSE)," ")</f>
        <v xml:space="preserve"> </v>
      </c>
      <c r="AE253" s="21" t="str">
        <f>IFERROR(VLOOKUP(A253,'21.10.18.2   Snowplanet SL'!C:J,8,FALSE)," ")</f>
        <v xml:space="preserve"> </v>
      </c>
      <c r="AF253" t="str">
        <f>IFERROR(VLOOKUP(A253,'21.10.18.4 Snowplanet SL'!C:J,8,FALSE)," ")</f>
        <v xml:space="preserve"> </v>
      </c>
      <c r="AH253" s="25">
        <v>990</v>
      </c>
      <c r="AI253" s="25">
        <v>990</v>
      </c>
      <c r="AJ253">
        <f>IFERROR((SMALL(T253:AF253,1)+SMALL(T253:AF253,2))/2," ")</f>
        <v>454.47</v>
      </c>
      <c r="AK253">
        <f>IFERROR(SMALL(T253:AF253,1)+(SMALL(T253:AF253,1)*0.2)," ")</f>
        <v>525.024</v>
      </c>
      <c r="AM253" s="25">
        <f>MIN(AI253,AJ253,AK253)</f>
        <v>454.47</v>
      </c>
      <c r="AP253" s="21" t="str">
        <f>IFERROR(VLOOKUP(A253,'11.08.18.1 Whaka GS'!A:I,9,FALSE)," ")</f>
        <v xml:space="preserve"> </v>
      </c>
      <c r="AQ253" s="21" t="str">
        <f>IFERROR(VLOOKUP(A253,'11.08.18.2 Whaka GS'!A:G,7,FALSE)," ")</f>
        <v xml:space="preserve"> </v>
      </c>
      <c r="AR253" s="21">
        <f>IFERROR(VLOOKUP(A253,'18.08.18 .1 Coronet GS'!C:K,9,FALSE)," ")</f>
        <v>364.83</v>
      </c>
      <c r="AS253" s="21">
        <f>IFERROR(VLOOKUP(A253,'18.08.18 .2 Coronet GS'!C:K,9,FALSE)," ")</f>
        <v>377.32</v>
      </c>
      <c r="AT253" s="21">
        <f>IFERROR(VLOOKUP(A253,'19.08.18 .1 Coronet GS'!C:K,9,FALSE)," ")</f>
        <v>413.23</v>
      </c>
      <c r="AU253" s="21">
        <f>IFERROR(VLOOKUP(A253,'19.08.18 .2 Coronet GS'!C:K,9,FALSE)," ")</f>
        <v>417.48</v>
      </c>
      <c r="AV253" s="21" t="str">
        <f>IFERROR(VLOOKUP(A253,'15.09.18.1 Mt Hutt GS '!A:B,2,FALSE)," ")</f>
        <v xml:space="preserve"> </v>
      </c>
      <c r="AW253" s="21" t="str">
        <f>IFERROR(VLOOKUP(A253,'180922.1 WH GS'!C:K,9,FALSE)," ")</f>
        <v xml:space="preserve"> </v>
      </c>
      <c r="AX253" s="21" t="str">
        <f>IFERROR(VLOOKUP(A253,'180922.2 WH GS 2'!C:K,9,FALSE)," ")</f>
        <v xml:space="preserve"> </v>
      </c>
      <c r="AY253" s="21" t="str">
        <f>IFERROR(VLOOKUP(A253,'180928.1 CA GS'!A:L,12,FALSE)," " )</f>
        <v xml:space="preserve"> </v>
      </c>
      <c r="AZ253" s="21" t="str">
        <f>IFERROR(VLOOKUP(A253,'180928.2 CA GS'!C:I,7,FALSE)," ")</f>
        <v xml:space="preserve"> </v>
      </c>
      <c r="BA253" s="21" t="str">
        <f>IFERROR(VLOOKUP(A253,'180928.3 CA GS'!C:I,7,FALSE)," ")</f>
        <v xml:space="preserve"> </v>
      </c>
      <c r="BC253" s="25">
        <v>990</v>
      </c>
      <c r="BD253" s="25">
        <v>990</v>
      </c>
      <c r="BE253">
        <f>IFERROR((SMALL(AP253:BA253,1)+SMALL(AP253:BA253,2))/2," ")</f>
        <v>371.07499999999999</v>
      </c>
      <c r="BF253">
        <f>IFERROR(SMALL(AP253:BA253,1)+(SMALL(AP253:BA253,1)*0.2)," ")</f>
        <v>437.79599999999999</v>
      </c>
      <c r="BH253" s="25">
        <f>MIN(BD253,BE253,BF253)</f>
        <v>371.07499999999999</v>
      </c>
      <c r="BK253" s="21" t="str">
        <f>IFERROR(VLOOKUP(A253,'14.09.18 Mt Hutt SG'!A:C,2,FALSE)," ")</f>
        <v xml:space="preserve"> </v>
      </c>
      <c r="BL253" s="21" t="str">
        <f>IFERROR(VLOOKUP(A253,'14.09.18.2 Mt Hutt SG'!A:B,2,FALSE)," ")</f>
        <v xml:space="preserve"> </v>
      </c>
      <c r="BN253" s="25">
        <v>990</v>
      </c>
      <c r="BO253" s="25">
        <v>990</v>
      </c>
      <c r="BP253" t="str">
        <f>IFERROR((SMALL(BK253:BL253,1)+SMALL(BK253:BL253,2))/2," ")</f>
        <v xml:space="preserve"> </v>
      </c>
      <c r="BQ253" t="str">
        <f>IFERROR(SMALL(BK253:BL253,1)+(SMALL(BK253:BL253,1)*0.2)," ")</f>
        <v xml:space="preserve"> </v>
      </c>
      <c r="BS253" s="25">
        <f>MIN(BO253,BP253,BQ253)</f>
        <v>990</v>
      </c>
    </row>
    <row r="254" spans="1:71" x14ac:dyDescent="0.25">
      <c r="A254">
        <v>2014102705</v>
      </c>
      <c r="B254" t="s">
        <v>76</v>
      </c>
      <c r="C254" t="s">
        <v>77</v>
      </c>
      <c r="E254" t="s">
        <v>57</v>
      </c>
      <c r="F254">
        <v>2005</v>
      </c>
      <c r="G254" t="str">
        <f>VLOOKUP(F254,'18 Age Cats'!A:B,2,FALSE)</f>
        <v>U14</v>
      </c>
      <c r="J254" s="36">
        <f>AM254</f>
        <v>300.35000000000002</v>
      </c>
      <c r="K254">
        <v>54</v>
      </c>
      <c r="L254" t="str">
        <f>IF(J254=AI254,"*"," ")</f>
        <v xml:space="preserve"> </v>
      </c>
      <c r="M254" s="36">
        <f>BH254</f>
        <v>316.46000000000004</v>
      </c>
      <c r="N254">
        <v>63</v>
      </c>
      <c r="O254" t="str">
        <f>IF(M254=BD254,"*"," ")</f>
        <v xml:space="preserve"> </v>
      </c>
      <c r="P254" s="36">
        <f>BS254</f>
        <v>990</v>
      </c>
      <c r="R254" t="str">
        <f>IF(P254=BO254,"*"," ")</f>
        <v>*</v>
      </c>
      <c r="T254" s="21">
        <f>IFERROR(VLOOKUP(A254,'15.07.18.1 Mt Hutt SL'!C:I,7,FALSE)," ")</f>
        <v>330.69</v>
      </c>
      <c r="U254" s="21">
        <f>IFERROR(VLOOKUP(A254,'15.07.18.2 Mt Hutt SL'!C:I,7,FALSE)," ")</f>
        <v>270.01</v>
      </c>
      <c r="V254" s="21">
        <f>IFERROR(VLOOKUP(A254,'12.08.18.1 Whaka SL'!A:G,7,FALSE)," ")</f>
        <v>559.51</v>
      </c>
      <c r="W254" s="21" t="str">
        <f>IFERROR(VLOOKUP(A254,'12.08.18.2 Whaka SL'!A:G,7,FALSE)," ")</f>
        <v xml:space="preserve"> </v>
      </c>
      <c r="X254" s="24" t="str">
        <f>IFERROR(VLOOKUP(A254,'20.08.18.1 Coronet SL'!C:K,9,FALSE)," ")</f>
        <v xml:space="preserve"> </v>
      </c>
      <c r="Y254" s="21" t="str">
        <f>IFERROR(VLOOKUP(A254,'20.08.18.2 Coronet SL'!C:K,9,FALSE)," ")</f>
        <v xml:space="preserve"> </v>
      </c>
      <c r="Z254" s="21" t="str">
        <f>IFERROR(VLOOKUP(A254,'16.09.18.1 Mt Hutt SL'!A:B,2,FALSE)," ")</f>
        <v xml:space="preserve"> </v>
      </c>
      <c r="AA254" s="21" t="str">
        <f>IFERROR(VLOOKUP(A254,'16.09.18 .2 Mt Hutt SL'!A:B,2,FALSE)," ")</f>
        <v xml:space="preserve"> </v>
      </c>
      <c r="AB254" s="21" t="str">
        <f>IFERROR(VLOOKUP(A254,'180923.1 WH SL'!C:K,9,FALSE)," ")</f>
        <v xml:space="preserve"> </v>
      </c>
      <c r="AC254" s="21" t="str">
        <f>IFERROR(VLOOKUP(A254,'180927.1 CA SL '!A:L,12,FALSE)," ")</f>
        <v xml:space="preserve"> </v>
      </c>
      <c r="AD254" s="21" t="str">
        <f>IFERROR(VLOOKUP(A254,'180927.2 CA SL'!A:L,12,FALSE)," ")</f>
        <v xml:space="preserve"> </v>
      </c>
      <c r="AE254" s="21" t="str">
        <f>IFERROR(VLOOKUP(A254,'21.10.18.2   Snowplanet SL'!C:J,8,FALSE)," ")</f>
        <v xml:space="preserve"> </v>
      </c>
      <c r="AF254" t="str">
        <f>IFERROR(VLOOKUP(A254,'21.10.18.4 Snowplanet SL'!C:J,8,FALSE)," ")</f>
        <v xml:space="preserve"> </v>
      </c>
      <c r="AH254" s="25">
        <v>990</v>
      </c>
      <c r="AI254" s="25">
        <v>990</v>
      </c>
      <c r="AJ254">
        <f>IFERROR((SMALL(T254:AF254,1)+SMALL(T254:AF254,2))/2," ")</f>
        <v>300.35000000000002</v>
      </c>
      <c r="AK254">
        <f>IFERROR(SMALL(T254:AF254,1)+(SMALL(T254:AF254,1)*0.2)," ")</f>
        <v>324.012</v>
      </c>
      <c r="AM254" s="25">
        <f>MIN(AI254,AJ254,AK254)</f>
        <v>300.35000000000002</v>
      </c>
      <c r="AP254" s="21">
        <f>IFERROR(VLOOKUP(A254,'11.08.18.1 Whaka GS'!A:I,9,FALSE)," ")</f>
        <v>353.24</v>
      </c>
      <c r="AQ254" s="21">
        <f>IFERROR(VLOOKUP(A254,'11.08.18.2 Whaka GS'!A:G,7,FALSE)," ")</f>
        <v>279.68</v>
      </c>
      <c r="AR254" s="21" t="str">
        <f>IFERROR(VLOOKUP(A254,'18.08.18 .1 Coronet GS'!C:K,9,FALSE)," ")</f>
        <v xml:space="preserve"> </v>
      </c>
      <c r="AS254" s="21" t="str">
        <f>IFERROR(VLOOKUP(A254,'18.08.18 .2 Coronet GS'!C:K,9,FALSE)," ")</f>
        <v xml:space="preserve"> </v>
      </c>
      <c r="AT254" s="21" t="str">
        <f>IFERROR(VLOOKUP(A254,'19.08.18 .1 Coronet GS'!C:K,9,FALSE)," ")</f>
        <v xml:space="preserve"> </v>
      </c>
      <c r="AU254" s="21" t="str">
        <f>IFERROR(VLOOKUP(A254,'19.08.18 .2 Coronet GS'!C:K,9,FALSE)," ")</f>
        <v xml:space="preserve"> </v>
      </c>
      <c r="AV254" s="21" t="str">
        <f>IFERROR(VLOOKUP(A254,'15.09.18.1 Mt Hutt GS '!A:B,2,FALSE)," ")</f>
        <v xml:space="preserve"> </v>
      </c>
      <c r="AW254" s="21" t="str">
        <f>IFERROR(VLOOKUP(A254,'180922.1 WH GS'!C:K,9,FALSE)," ")</f>
        <v xml:space="preserve"> </v>
      </c>
      <c r="AX254" s="21" t="str">
        <f>IFERROR(VLOOKUP(A254,'180922.2 WH GS 2'!C:K,9,FALSE)," ")</f>
        <v xml:space="preserve"> </v>
      </c>
      <c r="AY254" s="21" t="str">
        <f>IFERROR(VLOOKUP(A254,'180928.1 CA GS'!A:L,12,FALSE)," " )</f>
        <v xml:space="preserve"> </v>
      </c>
      <c r="AZ254" s="21" t="str">
        <f>IFERROR(VLOOKUP(A254,'180928.2 CA GS'!C:I,7,FALSE)," ")</f>
        <v xml:space="preserve"> </v>
      </c>
      <c r="BA254" s="21" t="str">
        <f>IFERROR(VLOOKUP(A254,'180928.3 CA GS'!C:I,7,FALSE)," ")</f>
        <v xml:space="preserve"> </v>
      </c>
      <c r="BC254" s="25">
        <v>990</v>
      </c>
      <c r="BD254" s="25">
        <v>990</v>
      </c>
      <c r="BE254">
        <f>IFERROR((SMALL(AP254:BA254,1)+SMALL(AP254:BA254,2))/2," ")</f>
        <v>316.46000000000004</v>
      </c>
      <c r="BF254">
        <f>IFERROR(SMALL(AP254:BA254,1)+(SMALL(AP254:BA254,1)*0.2)," ")</f>
        <v>335.61599999999999</v>
      </c>
      <c r="BH254" s="25">
        <f>MIN(BD254,BE254,BF254)</f>
        <v>316.46000000000004</v>
      </c>
      <c r="BK254" s="21" t="str">
        <f>IFERROR(VLOOKUP(A254,'14.09.18 Mt Hutt SG'!A:C,2,FALSE)," ")</f>
        <v xml:space="preserve"> </v>
      </c>
      <c r="BL254" s="21" t="str">
        <f>IFERROR(VLOOKUP(A254,'14.09.18.2 Mt Hutt SG'!A:B,2,FALSE)," ")</f>
        <v xml:space="preserve"> </v>
      </c>
      <c r="BN254" s="25">
        <v>990</v>
      </c>
      <c r="BO254" s="25">
        <v>990</v>
      </c>
      <c r="BP254" t="str">
        <f>IFERROR((SMALL(BK254:BL254,1)+SMALL(BK254:BL254,2))/2," ")</f>
        <v xml:space="preserve"> </v>
      </c>
      <c r="BQ254" t="str">
        <f>IFERROR(SMALL(BK254:BL254,1)+(SMALL(BK254:BL254,1)*0.2)," ")</f>
        <v xml:space="preserve"> </v>
      </c>
      <c r="BS254" s="25">
        <f>MIN(BO254,BP254,BQ254)</f>
        <v>990</v>
      </c>
    </row>
    <row r="255" spans="1:71" x14ac:dyDescent="0.25">
      <c r="A255">
        <v>201307818</v>
      </c>
      <c r="B255" t="s">
        <v>358</v>
      </c>
      <c r="C255" t="s">
        <v>359</v>
      </c>
      <c r="E255" t="s">
        <v>52</v>
      </c>
      <c r="F255">
        <v>2004</v>
      </c>
      <c r="G255" t="str">
        <f>VLOOKUP(F255,'18 Age Cats'!A:B,2,FALSE)</f>
        <v>U16</v>
      </c>
      <c r="J255" s="36">
        <f>AM255</f>
        <v>233.39500000000001</v>
      </c>
      <c r="K255">
        <v>50</v>
      </c>
      <c r="L255" t="str">
        <f>IF(J255=AI255,"*"," ")</f>
        <v xml:space="preserve"> </v>
      </c>
      <c r="M255" s="36">
        <f>BH255</f>
        <v>531.22799999999995</v>
      </c>
      <c r="N255">
        <v>83</v>
      </c>
      <c r="O255" t="str">
        <f>IF(M255=BD255,"*"," ")</f>
        <v>*</v>
      </c>
      <c r="P255" s="36">
        <f>BS255</f>
        <v>990</v>
      </c>
      <c r="R255" t="str">
        <f>IF(P255=BO255,"*"," ")</f>
        <v>*</v>
      </c>
      <c r="T255" s="21">
        <f>IFERROR(VLOOKUP(A255,'15.07.18.1 Mt Hutt SL'!C:I,7,FALSE)," ")</f>
        <v>220.68</v>
      </c>
      <c r="U255" s="21">
        <f>IFERROR(VLOOKUP(A255,'15.07.18.2 Mt Hutt SL'!C:I,7,FALSE)," ")</f>
        <v>246.11</v>
      </c>
      <c r="V255" s="21" t="str">
        <f>IFERROR(VLOOKUP(A255,'12.08.18.1 Whaka SL'!A:G,7,FALSE)," ")</f>
        <v xml:space="preserve"> </v>
      </c>
      <c r="W255" s="21" t="str">
        <f>IFERROR(VLOOKUP(A255,'12.08.18.2 Whaka SL'!A:G,7,FALSE)," ")</f>
        <v xml:space="preserve"> </v>
      </c>
      <c r="X255" s="24" t="str">
        <f>IFERROR(VLOOKUP(A255,'20.08.18.1 Coronet SL'!C:K,9,FALSE)," ")</f>
        <v xml:space="preserve"> </v>
      </c>
      <c r="Y255" s="21" t="str">
        <f>IFERROR(VLOOKUP(A255,'20.08.18.2 Coronet SL'!C:K,9,FALSE)," ")</f>
        <v xml:space="preserve"> </v>
      </c>
      <c r="Z255" s="21" t="str">
        <f>IFERROR(VLOOKUP(A255,'16.09.18.1 Mt Hutt SL'!A:B,2,FALSE)," ")</f>
        <v xml:space="preserve"> </v>
      </c>
      <c r="AA255" s="21" t="str">
        <f>IFERROR(VLOOKUP(A255,'16.09.18 .2 Mt Hutt SL'!A:B,2,FALSE)," ")</f>
        <v xml:space="preserve"> </v>
      </c>
      <c r="AB255" s="21" t="str">
        <f>IFERROR(VLOOKUP(A255,'180923.1 WH SL'!C:K,9,FALSE)," ")</f>
        <v xml:space="preserve"> </v>
      </c>
      <c r="AC255" s="21" t="str">
        <f>IFERROR(VLOOKUP(A255,'180927.1 CA SL '!A:L,12,FALSE)," ")</f>
        <v xml:space="preserve"> </v>
      </c>
      <c r="AD255" s="21" t="str">
        <f>IFERROR(VLOOKUP(A255,'180927.2 CA SL'!A:L,12,FALSE)," ")</f>
        <v xml:space="preserve"> </v>
      </c>
      <c r="AE255" s="21" t="str">
        <f>IFERROR(VLOOKUP(A255,'21.10.18.2   Snowplanet SL'!C:J,8,FALSE)," ")</f>
        <v xml:space="preserve"> </v>
      </c>
      <c r="AF255" t="str">
        <f>IFERROR(VLOOKUP(A255,'21.10.18.4 Snowplanet SL'!C:J,8,FALSE)," ")</f>
        <v xml:space="preserve"> </v>
      </c>
      <c r="AH255" s="25">
        <f>IFERROR(VLOOKUP(A255,'18.0 Base List'!A:G,5,FALSE),"990.00")</f>
        <v>990</v>
      </c>
      <c r="AI255" s="25">
        <v>990</v>
      </c>
      <c r="AJ255">
        <f>IFERROR((SMALL(T255:AF255,1)+SMALL(T255:AF255,2))/2," ")</f>
        <v>233.39500000000001</v>
      </c>
      <c r="AK255">
        <f>IFERROR(SMALL(T255:AF255,1)+(SMALL(T255:AF255,1)*0.2)," ")</f>
        <v>264.81600000000003</v>
      </c>
      <c r="AM255" s="25">
        <f>MIN(AI255,AJ255,AK255)</f>
        <v>233.39500000000001</v>
      </c>
      <c r="AP255" s="21" t="str">
        <f>IFERROR(VLOOKUP(A255,'11.08.18.1 Whaka GS'!A:I,9,FALSE)," ")</f>
        <v xml:space="preserve"> </v>
      </c>
      <c r="AQ255" s="21" t="str">
        <f>IFERROR(VLOOKUP(A255,'11.08.18.2 Whaka GS'!A:G,7,FALSE)," ")</f>
        <v xml:space="preserve"> </v>
      </c>
      <c r="AR255" s="21" t="str">
        <f>IFERROR(VLOOKUP(A255,'18.08.18 .1 Coronet GS'!C:K,9,FALSE)," ")</f>
        <v xml:space="preserve"> </v>
      </c>
      <c r="AS255" s="21" t="str">
        <f>IFERROR(VLOOKUP(A255,'18.08.18 .2 Coronet GS'!C:K,9,FALSE)," ")</f>
        <v xml:space="preserve"> </v>
      </c>
      <c r="AT255" s="21" t="str">
        <f>IFERROR(VLOOKUP(A255,'19.08.18 .1 Coronet GS'!C:K,9,FALSE)," ")</f>
        <v xml:space="preserve"> </v>
      </c>
      <c r="AU255" s="21" t="str">
        <f>IFERROR(VLOOKUP(A255,'19.08.18 .2 Coronet GS'!C:K,9,FALSE)," ")</f>
        <v xml:space="preserve"> </v>
      </c>
      <c r="AV255" s="21" t="str">
        <f>IFERROR(VLOOKUP(A255,'15.09.18.1 Mt Hutt GS '!A:B,2,FALSE)," ")</f>
        <v xml:space="preserve"> </v>
      </c>
      <c r="AW255" s="21" t="str">
        <f>IFERROR(VLOOKUP(A255,'180922.1 WH GS'!C:K,9,FALSE)," ")</f>
        <v xml:space="preserve"> </v>
      </c>
      <c r="AX255" s="21" t="str">
        <f>IFERROR(VLOOKUP(A255,'180922.2 WH GS 2'!C:K,9,FALSE)," ")</f>
        <v xml:space="preserve"> </v>
      </c>
      <c r="AY255" s="21" t="str">
        <f>IFERROR(VLOOKUP(A255,'180928.1 CA GS'!A:L,12,FALSE)," " )</f>
        <v xml:space="preserve"> </v>
      </c>
      <c r="AZ255" s="21" t="str">
        <f>IFERROR(VLOOKUP(A255,'180928.2 CA GS'!C:I,7,FALSE)," ")</f>
        <v xml:space="preserve"> </v>
      </c>
      <c r="BA255" s="21" t="str">
        <f>IFERROR(VLOOKUP(A255,'180928.3 CA GS'!C:I,7,FALSE)," ")</f>
        <v xml:space="preserve"> </v>
      </c>
      <c r="BC255" s="25">
        <f>IFERROR(VLOOKUP(A255,'18.0 Base List'!A:F,6,FALSE),"990.00")</f>
        <v>354.15199999999999</v>
      </c>
      <c r="BD255" s="25">
        <f>BC255+(BC255*0.5)</f>
        <v>531.22799999999995</v>
      </c>
      <c r="BE255" t="str">
        <f>IFERROR((SMALL(AP255:BA255,1)+SMALL(AP255:BA255,2))/2," ")</f>
        <v xml:space="preserve"> </v>
      </c>
      <c r="BF255" t="str">
        <f>IFERROR(SMALL(AP255:BA255,1)+(SMALL(AP255:BA255,1)*0.2)," ")</f>
        <v xml:space="preserve"> </v>
      </c>
      <c r="BH255" s="25">
        <f>MIN(BD255,BE255,BF255)</f>
        <v>531.22799999999995</v>
      </c>
      <c r="BK255" s="21" t="str">
        <f>IFERROR(VLOOKUP(A255,'14.09.18 Mt Hutt SG'!A:C,2,FALSE)," ")</f>
        <v xml:space="preserve"> </v>
      </c>
      <c r="BL255" s="21" t="str">
        <f>IFERROR(VLOOKUP(A255,'14.09.18.2 Mt Hutt SG'!A:B,2,FALSE)," ")</f>
        <v xml:space="preserve"> </v>
      </c>
      <c r="BN255" s="25">
        <v>990</v>
      </c>
      <c r="BO255" s="25">
        <v>990</v>
      </c>
      <c r="BP255" t="str">
        <f>IFERROR((SMALL(BK255:BL255,1)+SMALL(BK255:BL255,2))/2," ")</f>
        <v xml:space="preserve"> </v>
      </c>
      <c r="BQ255" t="str">
        <f>IFERROR(SMALL(BK255:BL255,1)+(SMALL(BK255:BL255,1)*0.2)," ")</f>
        <v xml:space="preserve"> </v>
      </c>
      <c r="BS255" s="25">
        <f>MIN(BO255,BP255,BQ255)</f>
        <v>990</v>
      </c>
    </row>
    <row r="256" spans="1:71" x14ac:dyDescent="0.25">
      <c r="A256">
        <v>201307819</v>
      </c>
      <c r="B256" t="s">
        <v>586</v>
      </c>
      <c r="C256" t="s">
        <v>359</v>
      </c>
      <c r="E256" t="s">
        <v>52</v>
      </c>
      <c r="F256">
        <v>2005</v>
      </c>
      <c r="G256" t="str">
        <f>VLOOKUP(F256,'18 Age Cats'!A:B,2,FALSE)</f>
        <v>U14</v>
      </c>
      <c r="J256" s="36">
        <f>AM256</f>
        <v>990</v>
      </c>
      <c r="L256" t="str">
        <f>IF(J256=AI256,"*"," ")</f>
        <v>*</v>
      </c>
      <c r="M256" s="36">
        <f>BH256</f>
        <v>990</v>
      </c>
      <c r="O256" t="str">
        <f>IF(M256=BD256,"*"," ")</f>
        <v>*</v>
      </c>
      <c r="P256" s="36">
        <f>BS256</f>
        <v>990</v>
      </c>
      <c r="R256" t="str">
        <f>IF(P256=BO256,"*"," ")</f>
        <v>*</v>
      </c>
      <c r="T256" s="21" t="str">
        <f>IFERROR(VLOOKUP(A256,'15.07.18.1 Mt Hutt SL'!C:I,7,FALSE)," ")</f>
        <v xml:space="preserve"> </v>
      </c>
      <c r="U256" s="21" t="str">
        <f>IFERROR(VLOOKUP(A256,'15.07.18.2 Mt Hutt SL'!C:I,7,FALSE)," ")</f>
        <v xml:space="preserve"> </v>
      </c>
      <c r="V256" s="21" t="str">
        <f>IFERROR(VLOOKUP(A256,'12.08.18.1 Whaka SL'!A:G,7,FALSE)," ")</f>
        <v xml:space="preserve"> </v>
      </c>
      <c r="W256" s="21" t="str">
        <f>IFERROR(VLOOKUP(A256,'12.08.18.2 Whaka SL'!A:G,7,FALSE)," ")</f>
        <v xml:space="preserve"> </v>
      </c>
      <c r="X256" s="24" t="str">
        <f>IFERROR(VLOOKUP(A256,'20.08.18.1 Coronet SL'!C:K,9,FALSE)," ")</f>
        <v xml:space="preserve"> </v>
      </c>
      <c r="Y256" s="21" t="str">
        <f>IFERROR(VLOOKUP(A256,'20.08.18.2 Coronet SL'!C:K,9,FALSE)," ")</f>
        <v xml:space="preserve"> </v>
      </c>
      <c r="Z256" s="21" t="str">
        <f>IFERROR(VLOOKUP(A256,'16.09.18.1 Mt Hutt SL'!A:B,2,FALSE)," ")</f>
        <v xml:space="preserve"> </v>
      </c>
      <c r="AA256" s="21" t="str">
        <f>IFERROR(VLOOKUP(A256,'16.09.18 .2 Mt Hutt SL'!A:B,2,FALSE)," ")</f>
        <v xml:space="preserve"> </v>
      </c>
      <c r="AB256" s="21" t="str">
        <f>IFERROR(VLOOKUP(A256,'180923.1 WH SL'!C:K,9,FALSE)," ")</f>
        <v xml:space="preserve"> </v>
      </c>
      <c r="AC256" s="21" t="str">
        <f>IFERROR(VLOOKUP(A256,'180927.1 CA SL '!A:L,12,FALSE)," ")</f>
        <v xml:space="preserve"> </v>
      </c>
      <c r="AD256" s="21" t="str">
        <f>IFERROR(VLOOKUP(A256,'180927.2 CA SL'!A:L,12,FALSE)," ")</f>
        <v xml:space="preserve"> </v>
      </c>
      <c r="AE256" s="21" t="str">
        <f>IFERROR(VLOOKUP(A256,'21.10.18.2   Snowplanet SL'!C:J,8,FALSE)," ")</f>
        <v xml:space="preserve"> </v>
      </c>
      <c r="AF256" t="str">
        <f>IFERROR(VLOOKUP(A256,'21.10.18.4 Snowplanet SL'!C:J,8,FALSE)," ")</f>
        <v xml:space="preserve"> </v>
      </c>
      <c r="AH256" s="25">
        <v>990</v>
      </c>
      <c r="AI256" s="25">
        <v>990</v>
      </c>
      <c r="AJ256" t="str">
        <f>IFERROR((SMALL(T256:AF256,1)+SMALL(T256:AF256,2))/2," ")</f>
        <v xml:space="preserve"> </v>
      </c>
      <c r="AK256" t="str">
        <f>IFERROR(SMALL(T256:AF256,1)+(SMALL(T256:AF256,1)*0.2)," ")</f>
        <v xml:space="preserve"> </v>
      </c>
      <c r="AM256" s="25">
        <f>MIN(AI256,AJ256,AK256)</f>
        <v>990</v>
      </c>
      <c r="AP256" s="21" t="str">
        <f>IFERROR(VLOOKUP(A256,'11.08.18.1 Whaka GS'!A:I,9,FALSE)," ")</f>
        <v xml:space="preserve"> </v>
      </c>
      <c r="AQ256" s="21" t="str">
        <f>IFERROR(VLOOKUP(A256,'11.08.18.2 Whaka GS'!A:G,7,FALSE)," ")</f>
        <v xml:space="preserve"> </v>
      </c>
      <c r="AR256" s="21" t="str">
        <f>IFERROR(VLOOKUP(A256,'18.08.18 .1 Coronet GS'!C:K,9,FALSE)," ")</f>
        <v xml:space="preserve"> </v>
      </c>
      <c r="AS256" s="21" t="str">
        <f>IFERROR(VLOOKUP(A256,'18.08.18 .2 Coronet GS'!C:K,9,FALSE)," ")</f>
        <v xml:space="preserve"> </v>
      </c>
      <c r="AT256" s="21" t="str">
        <f>IFERROR(VLOOKUP(A256,'19.08.18 .1 Coronet GS'!C:K,9,FALSE)," ")</f>
        <v xml:space="preserve"> </v>
      </c>
      <c r="AU256" s="21" t="str">
        <f>IFERROR(VLOOKUP(A256,'19.08.18 .2 Coronet GS'!C:K,9,FALSE)," ")</f>
        <v xml:space="preserve"> </v>
      </c>
      <c r="AV256" s="21" t="str">
        <f>IFERROR(VLOOKUP(A256,'15.09.18.1 Mt Hutt GS '!A:B,2,FALSE)," ")</f>
        <v xml:space="preserve"> </v>
      </c>
      <c r="AW256" s="21" t="str">
        <f>IFERROR(VLOOKUP(A256,'180922.1 WH GS'!C:K,9,FALSE)," ")</f>
        <v xml:space="preserve"> </v>
      </c>
      <c r="AX256" s="21" t="str">
        <f>IFERROR(VLOOKUP(A256,'180922.2 WH GS 2'!C:K,9,FALSE)," ")</f>
        <v xml:space="preserve"> </v>
      </c>
      <c r="AY256" s="21" t="str">
        <f>IFERROR(VLOOKUP(A256,'180928.1 CA GS'!A:L,12,FALSE)," " )</f>
        <v xml:space="preserve"> </v>
      </c>
      <c r="AZ256" s="21" t="str">
        <f>IFERROR(VLOOKUP(A256,'180928.2 CA GS'!C:I,7,FALSE)," ")</f>
        <v xml:space="preserve"> </v>
      </c>
      <c r="BA256" s="21" t="str">
        <f>IFERROR(VLOOKUP(A256,'180928.3 CA GS'!C:I,7,FALSE)," ")</f>
        <v xml:space="preserve"> </v>
      </c>
      <c r="BC256" s="25">
        <v>990</v>
      </c>
      <c r="BD256" s="25">
        <v>990</v>
      </c>
      <c r="BE256" t="str">
        <f>IFERROR((SMALL(AP256:BA256,1)+SMALL(AP256:BA256,2))/2," ")</f>
        <v xml:space="preserve"> </v>
      </c>
      <c r="BF256" t="str">
        <f>IFERROR(SMALL(AP256:BA256,1)+(SMALL(AP256:BA256,1)*0.2)," ")</f>
        <v xml:space="preserve"> </v>
      </c>
      <c r="BH256" s="25">
        <f>MIN(BD256,BE256,BF256)</f>
        <v>990</v>
      </c>
      <c r="BK256" s="21" t="str">
        <f>IFERROR(VLOOKUP(A256,'14.09.18 Mt Hutt SG'!A:C,2,FALSE)," ")</f>
        <v xml:space="preserve"> </v>
      </c>
      <c r="BL256" s="21" t="str">
        <f>IFERROR(VLOOKUP(A256,'14.09.18.2 Mt Hutt SG'!A:B,2,FALSE)," ")</f>
        <v xml:space="preserve"> </v>
      </c>
      <c r="BN256" s="25">
        <v>990</v>
      </c>
      <c r="BO256" s="25">
        <v>990</v>
      </c>
      <c r="BP256" t="str">
        <f>IFERROR((SMALL(BK256:BL256,1)+SMALL(BK256:BL256,2))/2," ")</f>
        <v xml:space="preserve"> </v>
      </c>
      <c r="BQ256" t="str">
        <f>IFERROR(SMALL(BK256:BL256,1)+(SMALL(BK256:BL256,1)*0.2)," ")</f>
        <v xml:space="preserve"> </v>
      </c>
      <c r="BS256" s="25">
        <f>MIN(BO256,BP256,BQ256)</f>
        <v>990</v>
      </c>
    </row>
    <row r="257" spans="1:72" x14ac:dyDescent="0.25">
      <c r="A257">
        <v>201307817</v>
      </c>
      <c r="B257" t="s">
        <v>385</v>
      </c>
      <c r="C257" t="s">
        <v>359</v>
      </c>
      <c r="E257" t="s">
        <v>52</v>
      </c>
      <c r="F257">
        <v>2002</v>
      </c>
      <c r="G257" t="str">
        <f>VLOOKUP(F257,'18 Age Cats'!A:B,2,FALSE)</f>
        <v>U19</v>
      </c>
      <c r="J257" s="36">
        <f>AM257</f>
        <v>990</v>
      </c>
      <c r="L257" t="str">
        <f>IF(J257=AI257,"*"," ")</f>
        <v>*</v>
      </c>
      <c r="M257" s="36">
        <f>BH257</f>
        <v>990</v>
      </c>
      <c r="O257" t="str">
        <f>IF(M257=BD257,"*"," ")</f>
        <v>*</v>
      </c>
      <c r="P257" s="36">
        <f>BS257</f>
        <v>990</v>
      </c>
      <c r="R257" t="str">
        <f>IF(P257=BO257,"*"," ")</f>
        <v>*</v>
      </c>
      <c r="T257" s="21" t="str">
        <f>IFERROR(VLOOKUP(A257,'15.07.18.1 Mt Hutt SL'!C:I,7,FALSE)," ")</f>
        <v xml:space="preserve"> </v>
      </c>
      <c r="U257" s="21" t="str">
        <f>IFERROR(VLOOKUP(A257,'15.07.18.2 Mt Hutt SL'!C:I,7,FALSE)," ")</f>
        <v xml:space="preserve"> </v>
      </c>
      <c r="V257" s="21" t="str">
        <f>IFERROR(VLOOKUP(A257,'12.08.18.1 Whaka SL'!A:G,7,FALSE)," ")</f>
        <v xml:space="preserve"> </v>
      </c>
      <c r="W257" s="21" t="str">
        <f>IFERROR(VLOOKUP(A257,'12.08.18.2 Whaka SL'!A:G,7,FALSE)," ")</f>
        <v xml:space="preserve"> </v>
      </c>
      <c r="X257" s="24" t="str">
        <f>IFERROR(VLOOKUP(A257,'20.08.18.1 Coronet SL'!C:K,9,FALSE)," ")</f>
        <v xml:space="preserve"> </v>
      </c>
      <c r="Y257" s="21" t="str">
        <f>IFERROR(VLOOKUP(A257,'20.08.18.2 Coronet SL'!C:K,9,FALSE)," ")</f>
        <v xml:space="preserve"> </v>
      </c>
      <c r="Z257" s="21" t="str">
        <f>IFERROR(VLOOKUP(A257,'16.09.18.1 Mt Hutt SL'!A:B,2,FALSE)," ")</f>
        <v xml:space="preserve"> </v>
      </c>
      <c r="AA257" s="21" t="str">
        <f>IFERROR(VLOOKUP(A257,'16.09.18 .2 Mt Hutt SL'!A:B,2,FALSE)," ")</f>
        <v xml:space="preserve"> </v>
      </c>
      <c r="AB257" s="21" t="str">
        <f>IFERROR(VLOOKUP(A257,'180923.1 WH SL'!C:K,9,FALSE)," ")</f>
        <v xml:space="preserve"> </v>
      </c>
      <c r="AC257" s="21" t="str">
        <f>IFERROR(VLOOKUP(A257,'180927.1 CA SL '!A:L,12,FALSE)," ")</f>
        <v xml:space="preserve"> </v>
      </c>
      <c r="AD257" s="21" t="str">
        <f>IFERROR(VLOOKUP(A257,'180927.2 CA SL'!A:L,12,FALSE)," ")</f>
        <v xml:space="preserve"> </v>
      </c>
      <c r="AE257" s="21" t="str">
        <f>IFERROR(VLOOKUP(A257,'21.10.18.2   Snowplanet SL'!C:J,8,FALSE)," ")</f>
        <v xml:space="preserve"> </v>
      </c>
      <c r="AF257" t="str">
        <f>IFERROR(VLOOKUP(A257,'21.10.18.4 Snowplanet SL'!C:J,8,FALSE)," ")</f>
        <v xml:space="preserve"> </v>
      </c>
      <c r="AH257" s="25">
        <f>IFERROR(VLOOKUP(A257,'18.0 Base List'!A:G,5,FALSE),"990.00")</f>
        <v>990</v>
      </c>
      <c r="AI257" s="25">
        <v>990</v>
      </c>
      <c r="AJ257" t="str">
        <f>IFERROR((SMALL(T257:AF257,1)+SMALL(T257:AF257,2))/2," ")</f>
        <v xml:space="preserve"> </v>
      </c>
      <c r="AK257" t="str">
        <f>IFERROR(SMALL(T257:AF257,1)+(SMALL(T257:AF257,1)*0.2)," ")</f>
        <v xml:space="preserve"> </v>
      </c>
      <c r="AM257" s="25">
        <f>MIN(AI257,AJ257,AK257)</f>
        <v>990</v>
      </c>
      <c r="AP257" s="21" t="str">
        <f>IFERROR(VLOOKUP(A257,'11.08.18.1 Whaka GS'!A:I,9,FALSE)," ")</f>
        <v xml:space="preserve"> </v>
      </c>
      <c r="AQ257" s="21" t="str">
        <f>IFERROR(VLOOKUP(A257,'11.08.18.2 Whaka GS'!A:G,7,FALSE)," ")</f>
        <v xml:space="preserve"> </v>
      </c>
      <c r="AR257" s="21" t="str">
        <f>IFERROR(VLOOKUP(A257,'18.08.18 .1 Coronet GS'!C:K,9,FALSE)," ")</f>
        <v xml:space="preserve"> </v>
      </c>
      <c r="AS257" s="21" t="str">
        <f>IFERROR(VLOOKUP(A257,'18.08.18 .2 Coronet GS'!C:K,9,FALSE)," ")</f>
        <v xml:space="preserve"> </v>
      </c>
      <c r="AT257" s="21" t="str">
        <f>IFERROR(VLOOKUP(A257,'19.08.18 .1 Coronet GS'!C:K,9,FALSE)," ")</f>
        <v xml:space="preserve"> </v>
      </c>
      <c r="AU257" s="21" t="str">
        <f>IFERROR(VLOOKUP(A257,'19.08.18 .2 Coronet GS'!C:K,9,FALSE)," ")</f>
        <v xml:space="preserve"> </v>
      </c>
      <c r="AV257" s="21" t="str">
        <f>IFERROR(VLOOKUP(A257,'15.09.18.1 Mt Hutt GS '!A:B,2,FALSE)," ")</f>
        <v xml:space="preserve"> </v>
      </c>
      <c r="AW257" s="21" t="str">
        <f>IFERROR(VLOOKUP(A257,'180922.1 WH GS'!C:K,9,FALSE)," ")</f>
        <v xml:space="preserve"> </v>
      </c>
      <c r="AX257" s="21" t="str">
        <f>IFERROR(VLOOKUP(A257,'180922.2 WH GS 2'!C:K,9,FALSE)," ")</f>
        <v xml:space="preserve"> </v>
      </c>
      <c r="AY257" s="21" t="str">
        <f>IFERROR(VLOOKUP(A257,'180928.1 CA GS'!A:L,12,FALSE)," " )</f>
        <v xml:space="preserve"> </v>
      </c>
      <c r="AZ257" s="21" t="str">
        <f>IFERROR(VLOOKUP(A257,'180928.2 CA GS'!C:I,7,FALSE)," ")</f>
        <v xml:space="preserve"> </v>
      </c>
      <c r="BA257" s="21" t="str">
        <f>IFERROR(VLOOKUP(A257,'180928.3 CA GS'!C:I,7,FALSE)," ")</f>
        <v xml:space="preserve"> </v>
      </c>
      <c r="BC257" s="25">
        <v>990</v>
      </c>
      <c r="BD257" s="25">
        <v>990</v>
      </c>
      <c r="BE257" t="str">
        <f>IFERROR((SMALL(AP257:BA257,1)+SMALL(AP257:BA257,2))/2," ")</f>
        <v xml:space="preserve"> </v>
      </c>
      <c r="BF257" t="str">
        <f>IFERROR(SMALL(AP257:BA257,1)+(SMALL(AP257:BA257,1)*0.2)," ")</f>
        <v xml:space="preserve"> </v>
      </c>
      <c r="BH257" s="25">
        <f>MIN(BD257,BE257,BF257)</f>
        <v>990</v>
      </c>
      <c r="BK257" s="21" t="str">
        <f>IFERROR(VLOOKUP(A257,'14.09.18 Mt Hutt SG'!A:C,2,FALSE)," ")</f>
        <v xml:space="preserve"> </v>
      </c>
      <c r="BL257" s="21" t="str">
        <f>IFERROR(VLOOKUP(A257,'14.09.18.2 Mt Hutt SG'!A:B,2,FALSE)," ")</f>
        <v xml:space="preserve"> </v>
      </c>
      <c r="BN257" s="25">
        <v>990</v>
      </c>
      <c r="BO257" s="25">
        <v>990</v>
      </c>
      <c r="BP257" t="str">
        <f>IFERROR((SMALL(BK257:BL257,1)+SMALL(BK257:BL257,2))/2," ")</f>
        <v xml:space="preserve"> </v>
      </c>
      <c r="BQ257" t="str">
        <f>IFERROR(SMALL(BK257:BL257,1)+(SMALL(BK257:BL257,1)*0.2)," ")</f>
        <v xml:space="preserve"> </v>
      </c>
      <c r="BS257" s="25">
        <f>MIN(BO257,BP257,BQ257)</f>
        <v>990</v>
      </c>
    </row>
    <row r="258" spans="1:72" x14ac:dyDescent="0.25">
      <c r="A258">
        <v>2018060283</v>
      </c>
      <c r="B258" t="s">
        <v>254</v>
      </c>
      <c r="C258" t="s">
        <v>587</v>
      </c>
      <c r="D258" t="s">
        <v>58</v>
      </c>
      <c r="E258" t="s">
        <v>52</v>
      </c>
      <c r="F258">
        <v>2006</v>
      </c>
      <c r="G258" t="str">
        <f>VLOOKUP(F258,'18 Age Cats'!A:B,2,FALSE)</f>
        <v>U14</v>
      </c>
      <c r="J258" s="36">
        <f>AM258</f>
        <v>990</v>
      </c>
      <c r="L258" t="str">
        <f>IF(J258=AI258,"*"," ")</f>
        <v>*</v>
      </c>
      <c r="M258" s="36">
        <f>BH258</f>
        <v>990</v>
      </c>
      <c r="O258" t="str">
        <f>IF(M258=BD258,"*"," ")</f>
        <v>*</v>
      </c>
      <c r="P258" s="36">
        <f>BS258</f>
        <v>990</v>
      </c>
      <c r="R258" t="str">
        <f>IF(P258=BO258,"*"," ")</f>
        <v>*</v>
      </c>
      <c r="T258" s="21" t="str">
        <f>IFERROR(VLOOKUP(A258,'15.07.18.1 Mt Hutt SL'!C:I,7,FALSE)," ")</f>
        <v xml:space="preserve"> </v>
      </c>
      <c r="U258" s="21" t="str">
        <f>IFERROR(VLOOKUP(A258,'15.07.18.2 Mt Hutt SL'!C:I,7,FALSE)," ")</f>
        <v xml:space="preserve"> </v>
      </c>
      <c r="V258" s="21" t="str">
        <f>IFERROR(VLOOKUP(A258,'12.08.18.1 Whaka SL'!A:G,7,FALSE)," ")</f>
        <v xml:space="preserve"> </v>
      </c>
      <c r="W258" s="21" t="str">
        <f>IFERROR(VLOOKUP(A258,'12.08.18.2 Whaka SL'!A:G,7,FALSE)," ")</f>
        <v xml:space="preserve"> </v>
      </c>
      <c r="X258" s="24" t="str">
        <f>IFERROR(VLOOKUP(A258,'20.08.18.1 Coronet SL'!C:K,9,FALSE)," ")</f>
        <v xml:space="preserve"> </v>
      </c>
      <c r="Y258" s="21" t="str">
        <f>IFERROR(VLOOKUP(A258,'20.08.18.2 Coronet SL'!C:K,9,FALSE)," ")</f>
        <v xml:space="preserve"> </v>
      </c>
      <c r="Z258" s="21" t="str">
        <f>IFERROR(VLOOKUP(A258,'16.09.18.1 Mt Hutt SL'!A:B,2,FALSE)," ")</f>
        <v xml:space="preserve"> </v>
      </c>
      <c r="AA258" s="21" t="str">
        <f>IFERROR(VLOOKUP(A258,'16.09.18 .2 Mt Hutt SL'!A:B,2,FALSE)," ")</f>
        <v xml:space="preserve"> </v>
      </c>
      <c r="AB258" s="21" t="str">
        <f>IFERROR(VLOOKUP(A258,'180923.1 WH SL'!C:K,9,FALSE)," ")</f>
        <v xml:space="preserve"> </v>
      </c>
      <c r="AC258" s="21" t="str">
        <f>IFERROR(VLOOKUP(A258,'180927.1 CA SL '!A:L,12,FALSE)," ")</f>
        <v xml:space="preserve"> </v>
      </c>
      <c r="AD258" s="21" t="str">
        <f>IFERROR(VLOOKUP(A258,'180927.2 CA SL'!A:L,12,FALSE)," ")</f>
        <v xml:space="preserve"> </v>
      </c>
      <c r="AE258" s="21" t="str">
        <f>IFERROR(VLOOKUP(A258,'21.10.18.2   Snowplanet SL'!C:J,8,FALSE)," ")</f>
        <v xml:space="preserve"> </v>
      </c>
      <c r="AF258" t="str">
        <f>IFERROR(VLOOKUP(A258,'21.10.18.4 Snowplanet SL'!C:J,8,FALSE)," ")</f>
        <v xml:space="preserve"> </v>
      </c>
      <c r="AH258" s="25">
        <v>990</v>
      </c>
      <c r="AI258" s="25">
        <v>990</v>
      </c>
      <c r="AJ258" t="str">
        <f>IFERROR((SMALL(T258:AF258,1)+SMALL(T258:AF258,2))/2," ")</f>
        <v xml:space="preserve"> </v>
      </c>
      <c r="AK258" t="str">
        <f>IFERROR(SMALL(T258:AF258,1)+(SMALL(T258:AF258,1)*0.2)," ")</f>
        <v xml:space="preserve"> </v>
      </c>
      <c r="AM258" s="25">
        <f>MIN(AI258,AJ258,AK258)</f>
        <v>990</v>
      </c>
      <c r="AP258" s="21" t="str">
        <f>IFERROR(VLOOKUP(A258,'11.08.18.1 Whaka GS'!A:I,9,FALSE)," ")</f>
        <v xml:space="preserve"> </v>
      </c>
      <c r="AQ258" s="21" t="str">
        <f>IFERROR(VLOOKUP(A258,'11.08.18.2 Whaka GS'!A:G,7,FALSE)," ")</f>
        <v xml:space="preserve"> </v>
      </c>
      <c r="AR258" s="21" t="str">
        <f>IFERROR(VLOOKUP(A258,'18.08.18 .1 Coronet GS'!C:K,9,FALSE)," ")</f>
        <v xml:space="preserve"> </v>
      </c>
      <c r="AS258" s="21" t="str">
        <f>IFERROR(VLOOKUP(A258,'18.08.18 .2 Coronet GS'!C:K,9,FALSE)," ")</f>
        <v xml:space="preserve"> </v>
      </c>
      <c r="AT258" s="21" t="str">
        <f>IFERROR(VLOOKUP(A258,'19.08.18 .1 Coronet GS'!C:K,9,FALSE)," ")</f>
        <v xml:space="preserve"> </v>
      </c>
      <c r="AU258" s="21" t="str">
        <f>IFERROR(VLOOKUP(A258,'19.08.18 .2 Coronet GS'!C:K,9,FALSE)," ")</f>
        <v xml:space="preserve"> </v>
      </c>
      <c r="AV258" s="21" t="str">
        <f>IFERROR(VLOOKUP(A258,'15.09.18.1 Mt Hutt GS '!A:B,2,FALSE)," ")</f>
        <v xml:space="preserve"> </v>
      </c>
      <c r="AW258" s="21" t="str">
        <f>IFERROR(VLOOKUP(A258,'180922.1 WH GS'!C:K,9,FALSE)," ")</f>
        <v xml:space="preserve"> </v>
      </c>
      <c r="AX258" s="21" t="str">
        <f>IFERROR(VLOOKUP(A258,'180922.2 WH GS 2'!C:K,9,FALSE)," ")</f>
        <v xml:space="preserve"> </v>
      </c>
      <c r="AY258" s="21" t="str">
        <f>IFERROR(VLOOKUP(A258,'180928.1 CA GS'!A:L,12,FALSE)," " )</f>
        <v xml:space="preserve"> </v>
      </c>
      <c r="AZ258" s="21" t="str">
        <f>IFERROR(VLOOKUP(A258,'180928.2 CA GS'!C:I,7,FALSE)," ")</f>
        <v xml:space="preserve"> </v>
      </c>
      <c r="BA258" s="21" t="str">
        <f>IFERROR(VLOOKUP(A258,'180928.3 CA GS'!C:I,7,FALSE)," ")</f>
        <v xml:space="preserve"> </v>
      </c>
      <c r="BC258" s="25">
        <v>990</v>
      </c>
      <c r="BD258" s="25">
        <v>990</v>
      </c>
      <c r="BE258" t="str">
        <f>IFERROR((SMALL(AP258:BA258,1)+SMALL(AP258:BA258,2))/2," ")</f>
        <v xml:space="preserve"> </v>
      </c>
      <c r="BF258" t="str">
        <f>IFERROR(SMALL(AP258:BA258,1)+(SMALL(AP258:BA258,1)*0.2)," ")</f>
        <v xml:space="preserve"> </v>
      </c>
      <c r="BH258" s="25">
        <f>MIN(BD258,BE258,BF258)</f>
        <v>990</v>
      </c>
      <c r="BK258" s="21" t="str">
        <f>IFERROR(VLOOKUP(A258,'14.09.18 Mt Hutt SG'!A:C,2,FALSE)," ")</f>
        <v xml:space="preserve"> </v>
      </c>
      <c r="BL258" s="21" t="str">
        <f>IFERROR(VLOOKUP(A258,'14.09.18.2 Mt Hutt SG'!A:B,2,FALSE)," ")</f>
        <v xml:space="preserve"> </v>
      </c>
      <c r="BN258" s="25">
        <v>990</v>
      </c>
      <c r="BO258" s="25">
        <v>990</v>
      </c>
      <c r="BP258" t="str">
        <f>IFERROR((SMALL(BK258:BL258,1)+SMALL(BK258:BL258,2))/2," ")</f>
        <v xml:space="preserve"> </v>
      </c>
      <c r="BQ258" t="str">
        <f>IFERROR(SMALL(BK258:BL258,1)+(SMALL(BK258:BL258,1)*0.2)," ")</f>
        <v xml:space="preserve"> </v>
      </c>
      <c r="BS258" s="25">
        <f>MIN(BO258,BP258,BQ258)</f>
        <v>990</v>
      </c>
    </row>
    <row r="259" spans="1:72" x14ac:dyDescent="0.25">
      <c r="A259">
        <v>201306287</v>
      </c>
      <c r="B259" t="s">
        <v>464</v>
      </c>
      <c r="C259" t="s">
        <v>465</v>
      </c>
      <c r="D259" t="s">
        <v>58</v>
      </c>
      <c r="E259" t="s">
        <v>52</v>
      </c>
      <c r="F259">
        <v>2002</v>
      </c>
      <c r="G259" t="str">
        <f>VLOOKUP(F259,'18 Age Cats'!A:B,2,FALSE)</f>
        <v>U19</v>
      </c>
      <c r="H259" t="s">
        <v>514</v>
      </c>
      <c r="I259" t="s">
        <v>514</v>
      </c>
      <c r="J259" s="36">
        <f>AM259</f>
        <v>246.96374999999998</v>
      </c>
      <c r="K259">
        <v>52</v>
      </c>
      <c r="L259" t="str">
        <f>IF(J259=AI259,"*"," ")</f>
        <v>*</v>
      </c>
      <c r="M259" s="36">
        <f>BH259</f>
        <v>256.72350000000006</v>
      </c>
      <c r="N259">
        <v>65</v>
      </c>
      <c r="O259" t="str">
        <f>IF(M259=BD259,"*"," ")</f>
        <v>*</v>
      </c>
      <c r="P259" s="36">
        <f>BS259</f>
        <v>177.21374999999998</v>
      </c>
      <c r="Q259">
        <v>13</v>
      </c>
      <c r="R259" t="str">
        <f>IF(P259=BO259,"*"," ")</f>
        <v>*</v>
      </c>
      <c r="T259" s="21" t="str">
        <f>IFERROR(VLOOKUP(A259,'15.07.18.1 Mt Hutt SL'!C:I,7,FALSE)," ")</f>
        <v xml:space="preserve"> </v>
      </c>
      <c r="U259" s="21" t="str">
        <f>IFERROR(VLOOKUP(A259,'15.07.18.2 Mt Hutt SL'!C:I,7,FALSE)," ")</f>
        <v xml:space="preserve"> </v>
      </c>
      <c r="V259" s="21" t="str">
        <f>IFERROR(VLOOKUP(A259,'12.08.18.1 Whaka SL'!A:G,7,FALSE)," ")</f>
        <v xml:space="preserve"> </v>
      </c>
      <c r="W259" s="21" t="str">
        <f>IFERROR(VLOOKUP(A259,'12.08.18.2 Whaka SL'!A:G,7,FALSE)," ")</f>
        <v xml:space="preserve"> </v>
      </c>
      <c r="X259" s="24" t="str">
        <f>IFERROR(VLOOKUP(A259,'20.08.18.1 Coronet SL'!C:K,9,FALSE)," ")</f>
        <v xml:space="preserve"> </v>
      </c>
      <c r="Y259" s="21" t="str">
        <f>IFERROR(VLOOKUP(A259,'20.08.18.2 Coronet SL'!C:K,9,FALSE)," ")</f>
        <v xml:space="preserve"> </v>
      </c>
      <c r="Z259" s="21" t="str">
        <f>IFERROR(VLOOKUP(A259,'16.09.18.1 Mt Hutt SL'!A:B,2,FALSE)," ")</f>
        <v xml:space="preserve"> </v>
      </c>
      <c r="AA259" s="21" t="str">
        <f>IFERROR(VLOOKUP(A259,'16.09.18 .2 Mt Hutt SL'!A:B,2,FALSE)," ")</f>
        <v xml:space="preserve"> </v>
      </c>
      <c r="AB259" s="21" t="str">
        <f>IFERROR(VLOOKUP(A259,'180923.1 WH SL'!C:K,9,FALSE)," ")</f>
        <v xml:space="preserve"> </v>
      </c>
      <c r="AC259" s="21" t="str">
        <f>IFERROR(VLOOKUP(A259,'180927.1 CA SL '!A:L,12,FALSE)," ")</f>
        <v xml:space="preserve"> </v>
      </c>
      <c r="AD259" s="21" t="str">
        <f>IFERROR(VLOOKUP(A259,'180927.2 CA SL'!A:L,12,FALSE)," ")</f>
        <v xml:space="preserve"> </v>
      </c>
      <c r="AE259" s="21" t="str">
        <f>IFERROR(VLOOKUP(A259,'21.10.18.2   Snowplanet SL'!C:J,8,FALSE)," ")</f>
        <v xml:space="preserve"> </v>
      </c>
      <c r="AF259" t="str">
        <f>IFERROR(VLOOKUP(A259,'21.10.18.4 Snowplanet SL'!C:J,8,FALSE)," ")</f>
        <v xml:space="preserve"> </v>
      </c>
      <c r="AH259" s="25">
        <f>IFERROR(VLOOKUP(A259,'18.0 Base List'!A:G,5,FALSE),"990.00")</f>
        <v>164.64249999999998</v>
      </c>
      <c r="AI259" s="25">
        <f>AH259+(AH259*0.5)</f>
        <v>246.96374999999998</v>
      </c>
      <c r="AJ259" t="str">
        <f>IFERROR((SMALL(T259:AF259,1)+SMALL(T259:AF259,2))/2," ")</f>
        <v xml:space="preserve"> </v>
      </c>
      <c r="AK259" t="str">
        <f>IFERROR(SMALL(T259:AF259,1)+(SMALL(T259:AF259,1)*0.2)," ")</f>
        <v xml:space="preserve"> </v>
      </c>
      <c r="AM259" s="25">
        <f>MIN(AI259,AJ259,AK259)</f>
        <v>246.96374999999998</v>
      </c>
      <c r="AP259" s="21" t="str">
        <f>IFERROR(VLOOKUP(A259,'11.08.18.1 Whaka GS'!A:I,9,FALSE)," ")</f>
        <v xml:space="preserve"> </v>
      </c>
      <c r="AQ259" s="21" t="str">
        <f>IFERROR(VLOOKUP(A259,'11.08.18.2 Whaka GS'!A:G,7,FALSE)," ")</f>
        <v xml:space="preserve"> </v>
      </c>
      <c r="AR259" s="21" t="str">
        <f>IFERROR(VLOOKUP(A259,'18.08.18 .1 Coronet GS'!C:K,9,FALSE)," ")</f>
        <v xml:space="preserve"> </v>
      </c>
      <c r="AS259" s="21" t="str">
        <f>IFERROR(VLOOKUP(A259,'18.08.18 .2 Coronet GS'!C:K,9,FALSE)," ")</f>
        <v xml:space="preserve"> </v>
      </c>
      <c r="AT259" s="21" t="str">
        <f>IFERROR(VLOOKUP(A259,'19.08.18 .1 Coronet GS'!C:K,9,FALSE)," ")</f>
        <v xml:space="preserve"> </v>
      </c>
      <c r="AU259" s="21" t="str">
        <f>IFERROR(VLOOKUP(A259,'19.08.18 .2 Coronet GS'!C:K,9,FALSE)," ")</f>
        <v xml:space="preserve"> </v>
      </c>
      <c r="AV259" s="21" t="str">
        <f>IFERROR(VLOOKUP(A259,'15.09.18.1 Mt Hutt GS '!A:B,2,FALSE)," ")</f>
        <v xml:space="preserve"> </v>
      </c>
      <c r="AW259" s="21" t="str">
        <f>IFERROR(VLOOKUP(A259,'180922.1 WH GS'!C:K,9,FALSE)," ")</f>
        <v xml:space="preserve"> </v>
      </c>
      <c r="AX259" s="21" t="str">
        <f>IFERROR(VLOOKUP(A259,'180922.2 WH GS 2'!C:K,9,FALSE)," ")</f>
        <v xml:space="preserve"> </v>
      </c>
      <c r="AY259" s="21" t="str">
        <f>IFERROR(VLOOKUP(A259,'180928.1 CA GS'!A:L,12,FALSE)," " )</f>
        <v xml:space="preserve"> </v>
      </c>
      <c r="AZ259" s="21" t="str">
        <f>IFERROR(VLOOKUP(A259,'180928.2 CA GS'!C:I,7,FALSE)," ")</f>
        <v xml:space="preserve"> </v>
      </c>
      <c r="BA259" s="21" t="str">
        <f>IFERROR(VLOOKUP(A259,'180928.3 CA GS'!C:I,7,FALSE)," ")</f>
        <v xml:space="preserve"> </v>
      </c>
      <c r="BC259" s="25">
        <f>IFERROR(VLOOKUP(A259,'18.0 Base List'!A:F,6,FALSE),"990.00")</f>
        <v>171.14900000000006</v>
      </c>
      <c r="BD259" s="25">
        <f>BC259+(BC259*0.5)</f>
        <v>256.72350000000006</v>
      </c>
      <c r="BE259" t="str">
        <f>IFERROR((SMALL(AP259:BA259,1)+SMALL(AP259:BA259,2))/2," ")</f>
        <v xml:space="preserve"> </v>
      </c>
      <c r="BF259" t="str">
        <f>IFERROR(SMALL(AP259:BA259,1)+(SMALL(AP259:BA259,1)*0.2)," ")</f>
        <v xml:space="preserve"> </v>
      </c>
      <c r="BH259" s="25">
        <f>MIN(BD259,BE259,BF259)</f>
        <v>256.72350000000006</v>
      </c>
      <c r="BK259" s="21" t="str">
        <f>IFERROR(VLOOKUP(A259,'14.09.18 Mt Hutt SG'!A:C,2,FALSE)," ")</f>
        <v xml:space="preserve"> </v>
      </c>
      <c r="BL259" s="21" t="str">
        <f>IFERROR(VLOOKUP(A259,'14.09.18.2 Mt Hutt SG'!A:B,2,FALSE)," ")</f>
        <v xml:space="preserve"> </v>
      </c>
      <c r="BN259" s="25">
        <f>IFERROR(VLOOKUP(A259,'18.0 Base List'!A:G,7,FALSE),990)</f>
        <v>118.14249999999998</v>
      </c>
      <c r="BO259" s="25">
        <f>BN259+(BN259*0.5)</f>
        <v>177.21374999999998</v>
      </c>
      <c r="BP259" t="str">
        <f>IFERROR((SMALL(BK259:BL259,1)+SMALL(BK259:BL259,2))/2," ")</f>
        <v xml:space="preserve"> </v>
      </c>
      <c r="BQ259" t="str">
        <f>IFERROR(SMALL(BK259:BL259,1)+(SMALL(BK259:BL259,1)*0.2)," ")</f>
        <v xml:space="preserve"> </v>
      </c>
      <c r="BS259" s="25">
        <f>MIN(BO259,BP259,BQ259)</f>
        <v>177.21374999999998</v>
      </c>
    </row>
    <row r="260" spans="1:72" x14ac:dyDescent="0.25">
      <c r="A260">
        <v>201306112</v>
      </c>
      <c r="B260" s="22" t="s">
        <v>365</v>
      </c>
      <c r="C260" t="s">
        <v>366</v>
      </c>
      <c r="D260" t="s">
        <v>58</v>
      </c>
      <c r="E260" t="s">
        <v>52</v>
      </c>
      <c r="F260">
        <v>2004</v>
      </c>
      <c r="G260" t="str">
        <f>VLOOKUP(F260,'18 Age Cats'!A:B,2,FALSE)</f>
        <v>U16</v>
      </c>
      <c r="H260" t="s">
        <v>514</v>
      </c>
      <c r="I260" t="s">
        <v>514</v>
      </c>
      <c r="J260" s="36">
        <f>AM260</f>
        <v>196.88499999999999</v>
      </c>
      <c r="K260">
        <v>41</v>
      </c>
      <c r="L260" t="str">
        <f>IF(J260=AI260,"*"," ")</f>
        <v xml:space="preserve"> </v>
      </c>
      <c r="M260" s="36">
        <f>BH260</f>
        <v>117.505</v>
      </c>
      <c r="N260">
        <v>24</v>
      </c>
      <c r="O260" t="str">
        <f>IF(M260=BD260,"*"," ")</f>
        <v xml:space="preserve"> </v>
      </c>
      <c r="P260" s="36">
        <f>BS260</f>
        <v>223.41</v>
      </c>
      <c r="Q260">
        <v>23</v>
      </c>
      <c r="R260" t="str">
        <f>IF(P260=BO260,"*"," ")</f>
        <v>*</v>
      </c>
      <c r="T260" s="21" t="str">
        <f>IFERROR(VLOOKUP(A260,'15.07.18.1 Mt Hutt SL'!C:I,7,FALSE)," ")</f>
        <v xml:space="preserve"> </v>
      </c>
      <c r="U260" s="21" t="str">
        <f>IFERROR(VLOOKUP(A260,'15.07.18.2 Mt Hutt SL'!C:I,7,FALSE)," ")</f>
        <v xml:space="preserve"> </v>
      </c>
      <c r="V260" s="21" t="str">
        <f>IFERROR(VLOOKUP(A260,'12.08.18.1 Whaka SL'!A:G,7,FALSE)," ")</f>
        <v xml:space="preserve"> </v>
      </c>
      <c r="W260" s="21" t="str">
        <f>IFERROR(VLOOKUP(A260,'12.08.18.2 Whaka SL'!A:G,7,FALSE)," ")</f>
        <v xml:space="preserve"> </v>
      </c>
      <c r="X260" s="24">
        <f>IFERROR(VLOOKUP(A260,'20.08.18.1 Coronet SL'!C:K,9,FALSE)," ")</f>
        <v>326.08</v>
      </c>
      <c r="Y260" s="21">
        <f>IFERROR(VLOOKUP(A260,'20.08.18.2 Coronet SL'!C:K,9,FALSE)," ")</f>
        <v>348.04</v>
      </c>
      <c r="Z260" s="21" t="str">
        <f>IFERROR(VLOOKUP(A260,'16.09.18.1 Mt Hutt SL'!A:B,2,FALSE)," ")</f>
        <v xml:space="preserve"> </v>
      </c>
      <c r="AA260" s="21" t="str">
        <f>IFERROR(VLOOKUP(A260,'16.09.18 .2 Mt Hutt SL'!A:B,2,FALSE)," ")</f>
        <v xml:space="preserve"> </v>
      </c>
      <c r="AB260" s="21" t="str">
        <f>IFERROR(VLOOKUP(A260,'180923.1 WH SL'!C:K,9,FALSE)," ")</f>
        <v xml:space="preserve"> </v>
      </c>
      <c r="AC260" s="21">
        <f>IFERROR(VLOOKUP(A260,'180927.1 CA SL '!A:L,12,FALSE)," ")</f>
        <v>181.44</v>
      </c>
      <c r="AD260" s="21">
        <f>IFERROR(VLOOKUP(A260,'180927.2 CA SL'!A:L,12,FALSE)," ")</f>
        <v>212.33</v>
      </c>
      <c r="AE260" s="21" t="str">
        <f>IFERROR(VLOOKUP(A260,'21.10.18.2   Snowplanet SL'!C:J,8,FALSE)," ")</f>
        <v xml:space="preserve"> </v>
      </c>
      <c r="AF260" t="str">
        <f>IFERROR(VLOOKUP(A260,'21.10.18.4 Snowplanet SL'!C:J,8,FALSE)," ")</f>
        <v xml:space="preserve"> </v>
      </c>
      <c r="AH260" s="25">
        <f>IFERROR(VLOOKUP(A260,'18.0 Base List'!A:G,5,FALSE),"990.00")</f>
        <v>181.82499999999999</v>
      </c>
      <c r="AI260" s="25">
        <f>AH260+(AH260*0.5)</f>
        <v>272.73749999999995</v>
      </c>
      <c r="AJ260">
        <f>IFERROR((SMALL(T260:AF260,1)+SMALL(T260:AF260,2))/2," ")</f>
        <v>196.88499999999999</v>
      </c>
      <c r="AK260">
        <f>IFERROR(SMALL(T260:AF260,1)+(SMALL(T260:AF260,1)*0.2)," ")</f>
        <v>217.72800000000001</v>
      </c>
      <c r="AM260" s="25">
        <f>MIN(AI260,AJ260,AK260)</f>
        <v>196.88499999999999</v>
      </c>
      <c r="AP260" s="21" t="str">
        <f>IFERROR(VLOOKUP(A260,'11.08.18.1 Whaka GS'!A:I,9,FALSE)," ")</f>
        <v xml:space="preserve"> </v>
      </c>
      <c r="AQ260" s="21" t="str">
        <f>IFERROR(VLOOKUP(A260,'11.08.18.2 Whaka GS'!A:G,7,FALSE)," ")</f>
        <v xml:space="preserve"> </v>
      </c>
      <c r="AR260" s="21">
        <f>IFERROR(VLOOKUP(A260,'18.08.18 .1 Coronet GS'!C:K,9,FALSE)," ")</f>
        <v>115.66</v>
      </c>
      <c r="AS260" s="21">
        <f>IFERROR(VLOOKUP(A260,'18.08.18 .2 Coronet GS'!C:K,9,FALSE)," ")</f>
        <v>165.41</v>
      </c>
      <c r="AT260" s="21">
        <f>IFERROR(VLOOKUP(A260,'19.08.18 .1 Coronet GS'!C:K,9,FALSE)," ")</f>
        <v>150.69999999999999</v>
      </c>
      <c r="AU260" s="21">
        <f>IFERROR(VLOOKUP(A260,'19.08.18 .2 Coronet GS'!C:K,9,FALSE)," ")</f>
        <v>174.87</v>
      </c>
      <c r="AV260" s="21">
        <f>IFERROR(VLOOKUP(A260,'15.09.18.1 Mt Hutt GS '!A:B,2,FALSE)," ")</f>
        <v>168.06</v>
      </c>
      <c r="AW260" s="21" t="str">
        <f>IFERROR(VLOOKUP(A260,'180922.1 WH GS'!C:K,9,FALSE)," ")</f>
        <v xml:space="preserve"> </v>
      </c>
      <c r="AX260" s="21" t="str">
        <f>IFERROR(VLOOKUP(A260,'180922.2 WH GS 2'!C:K,9,FALSE)," ")</f>
        <v xml:space="preserve"> </v>
      </c>
      <c r="AY260" s="21">
        <f>IFERROR(VLOOKUP(A260,'180928.1 CA GS'!A:L,12,FALSE)," " )</f>
        <v>130.5</v>
      </c>
      <c r="AZ260" s="21">
        <f>IFERROR(VLOOKUP(A260,'180928.2 CA GS'!C:I,7,FALSE)," ")</f>
        <v>129.51</v>
      </c>
      <c r="BA260" s="21">
        <f>IFERROR(VLOOKUP(A260,'180928.3 CA GS'!C:I,7,FALSE)," ")</f>
        <v>119.35</v>
      </c>
      <c r="BC260" s="25">
        <f>IFERROR(VLOOKUP(A260,'18.0 Base List'!A:F,6,FALSE),"990.00")</f>
        <v>91.300000000000011</v>
      </c>
      <c r="BD260" s="25">
        <f>BC260+(BC260*0.5)</f>
        <v>136.95000000000002</v>
      </c>
      <c r="BE260">
        <f>IFERROR((SMALL(AP260:BA260,1)+SMALL(AP260:BA260,2))/2," ")</f>
        <v>117.505</v>
      </c>
      <c r="BF260">
        <f>IFERROR(SMALL(AP260:BA260,1)+(SMALL(AP260:BA260,1)*0.2)," ")</f>
        <v>138.792</v>
      </c>
      <c r="BH260" s="25">
        <f>MIN(BD260,BE260,BF260)</f>
        <v>117.505</v>
      </c>
      <c r="BK260" s="21" t="str">
        <f>IFERROR(VLOOKUP(A260,'14.09.18 Mt Hutt SG'!A:C,2,FALSE)," ")</f>
        <v xml:space="preserve"> </v>
      </c>
      <c r="BL260" s="21" t="str">
        <f>IFERROR(VLOOKUP(A260,'14.09.18.2 Mt Hutt SG'!A:B,2,FALSE)," ")</f>
        <v xml:space="preserve"> </v>
      </c>
      <c r="BN260" s="25">
        <f>IFERROR(VLOOKUP(A260,'18.0 Base List'!A:G,7,FALSE),990)</f>
        <v>148.94</v>
      </c>
      <c r="BO260" s="25">
        <f>BN260+(BN260*0.5)</f>
        <v>223.41</v>
      </c>
      <c r="BP260" t="str">
        <f>IFERROR((SMALL(BK260:BL260,1)+SMALL(BK260:BL260,2))/2," ")</f>
        <v xml:space="preserve"> </v>
      </c>
      <c r="BQ260" t="str">
        <f>IFERROR(SMALL(BK260:BL260,1)+(SMALL(BK260:BL260,1)*0.2)," ")</f>
        <v xml:space="preserve"> </v>
      </c>
      <c r="BS260" s="25">
        <f>MIN(BO260,BP260,BQ260)</f>
        <v>223.41</v>
      </c>
    </row>
    <row r="261" spans="1:72" x14ac:dyDescent="0.25">
      <c r="A261">
        <v>2014072005</v>
      </c>
      <c r="B261" t="s">
        <v>1442</v>
      </c>
      <c r="C261" t="s">
        <v>335</v>
      </c>
      <c r="D261" t="s">
        <v>58</v>
      </c>
      <c r="E261" t="s">
        <v>52</v>
      </c>
      <c r="F261">
        <v>2006</v>
      </c>
      <c r="G261" t="str">
        <f>VLOOKUP(F261,'18 Age Cats'!A:B,2,FALSE)</f>
        <v>U14</v>
      </c>
      <c r="H261" t="s">
        <v>514</v>
      </c>
      <c r="I261" t="s">
        <v>514</v>
      </c>
      <c r="J261" s="36">
        <f>AM261</f>
        <v>990</v>
      </c>
      <c r="L261" t="str">
        <f>IF(J261=AI261,"*"," ")</f>
        <v>*</v>
      </c>
      <c r="M261" s="36">
        <f>BH261</f>
        <v>990</v>
      </c>
      <c r="O261" t="str">
        <f>IF(M261=BD261,"*"," ")</f>
        <v>*</v>
      </c>
      <c r="P261" s="36">
        <f>BS261</f>
        <v>990</v>
      </c>
      <c r="R261" t="str">
        <f>IF(P261=BO261,"*"," ")</f>
        <v>*</v>
      </c>
      <c r="Z261" s="21" t="str">
        <f>IFERROR(VLOOKUP(A261,'16.09.18.1 Mt Hutt SL'!A:B,2,FALSE)," ")</f>
        <v xml:space="preserve"> </v>
      </c>
      <c r="AA261" s="21" t="str">
        <f>IFERROR(VLOOKUP(A261,'16.09.18 .2 Mt Hutt SL'!A:B,2,FALSE)," ")</f>
        <v xml:space="preserve"> </v>
      </c>
      <c r="AB261" s="21" t="str">
        <f>IFERROR(VLOOKUP(A261,'180923.1 WH SL'!C:K,9,FALSE)," ")</f>
        <v xml:space="preserve"> </v>
      </c>
      <c r="AC261" s="21" t="str">
        <f>IFERROR(VLOOKUP(A261,'180927.1 CA SL '!A:L,12,FALSE)," ")</f>
        <v xml:space="preserve"> </v>
      </c>
      <c r="AD261" s="21" t="str">
        <f>IFERROR(VLOOKUP(A261,'180927.2 CA SL'!A:L,12,FALSE)," ")</f>
        <v xml:space="preserve"> </v>
      </c>
      <c r="AE261" s="21" t="str">
        <f>IFERROR(VLOOKUP(A261,'21.10.18.2   Snowplanet SL'!C:J,8,FALSE)," ")</f>
        <v xml:space="preserve"> </v>
      </c>
      <c r="AF261" t="str">
        <f>IFERROR(VLOOKUP(A261,'21.10.18.4 Snowplanet SL'!C:J,8,FALSE)," ")</f>
        <v xml:space="preserve"> </v>
      </c>
      <c r="AH261" s="25">
        <v>990</v>
      </c>
      <c r="AI261" s="25">
        <v>990</v>
      </c>
      <c r="AJ261" t="str">
        <f>IFERROR((SMALL(T261:AF261,1)+SMALL(T261:AF261,2))/2," ")</f>
        <v xml:space="preserve"> </v>
      </c>
      <c r="AK261" t="str">
        <f>IFERROR(SMALL(T261:AF261,1)+(SMALL(T261:AF261,1)*0.2)," ")</f>
        <v xml:space="preserve"> </v>
      </c>
      <c r="AM261" s="25">
        <f>MIN(AI261,AJ261,AK261)</f>
        <v>990</v>
      </c>
      <c r="AV261" s="21" t="str">
        <f>IFERROR(VLOOKUP(A261,'15.09.18.1 Mt Hutt GS '!A:B,2,FALSE)," ")</f>
        <v xml:space="preserve"> </v>
      </c>
      <c r="AW261" s="21" t="str">
        <f>IFERROR(VLOOKUP(A261,'180922.1 WH GS'!C:K,9,FALSE)," ")</f>
        <v xml:space="preserve"> </v>
      </c>
      <c r="AX261" s="21" t="str">
        <f>IFERROR(VLOOKUP(A261,'180922.2 WH GS 2'!C:K,9,FALSE)," ")</f>
        <v xml:space="preserve"> </v>
      </c>
      <c r="AY261" s="21" t="str">
        <f>IFERROR(VLOOKUP(A261,'180928.1 CA GS'!A:L,12,FALSE)," " )</f>
        <v xml:space="preserve"> </v>
      </c>
      <c r="AZ261" s="21" t="str">
        <f>IFERROR(VLOOKUP(A261,'180928.2 CA GS'!C:I,7,FALSE)," ")</f>
        <v xml:space="preserve"> </v>
      </c>
      <c r="BA261" s="21" t="str">
        <f>IFERROR(VLOOKUP(A261,'180928.3 CA GS'!C:I,7,FALSE)," ")</f>
        <v xml:space="preserve"> </v>
      </c>
      <c r="BC261" s="25">
        <v>990</v>
      </c>
      <c r="BD261" s="25">
        <v>990</v>
      </c>
      <c r="BE261" t="str">
        <f>IFERROR((SMALL(AP261:BA261,1)+SMALL(AP261:BA261,2))/2," ")</f>
        <v xml:space="preserve"> </v>
      </c>
      <c r="BF261" t="str">
        <f>IFERROR(SMALL(AP261:BA261,1)+(SMALL(AP261:BA261,1)*0.2)," ")</f>
        <v xml:space="preserve"> </v>
      </c>
      <c r="BH261" s="25">
        <f>MIN(BD261,BE261,BF261)</f>
        <v>990</v>
      </c>
      <c r="BK261" s="21" t="str">
        <f>IFERROR(VLOOKUP(A261,'14.09.18 Mt Hutt SG'!A:C,2,FALSE)," ")</f>
        <v xml:space="preserve"> </v>
      </c>
      <c r="BL261" s="21" t="str">
        <f>IFERROR(VLOOKUP(A261,'14.09.18.2 Mt Hutt SG'!A:B,2,FALSE)," ")</f>
        <v xml:space="preserve"> </v>
      </c>
      <c r="BN261" s="25">
        <v>990</v>
      </c>
      <c r="BO261" s="25">
        <v>990</v>
      </c>
      <c r="BP261" t="str">
        <f>IFERROR((SMALL(BK261:BL261,1)+SMALL(BK261:BL261,2))/2," ")</f>
        <v xml:space="preserve"> </v>
      </c>
      <c r="BQ261" t="str">
        <f>IFERROR(SMALL(BK261:BL261,1)+(SMALL(BK261:BL261,1)*0.2)," ")</f>
        <v xml:space="preserve"> </v>
      </c>
      <c r="BS261" s="25">
        <f>MIN(BO261,BP261,BQ261)</f>
        <v>990</v>
      </c>
    </row>
    <row r="262" spans="1:72" x14ac:dyDescent="0.25">
      <c r="A262">
        <v>201307974</v>
      </c>
      <c r="B262" t="s">
        <v>334</v>
      </c>
      <c r="C262" t="s">
        <v>335</v>
      </c>
      <c r="D262" t="s">
        <v>58</v>
      </c>
      <c r="E262" t="s">
        <v>57</v>
      </c>
      <c r="F262">
        <v>2004</v>
      </c>
      <c r="G262" t="str">
        <f>VLOOKUP(F262,'18 Age Cats'!A:B,2,FALSE)</f>
        <v>U16</v>
      </c>
      <c r="H262" t="s">
        <v>514</v>
      </c>
      <c r="I262" t="s">
        <v>514</v>
      </c>
      <c r="J262" s="36">
        <f>AM262</f>
        <v>990</v>
      </c>
      <c r="L262" t="str">
        <f>IF(J262=AI262,"*"," ")</f>
        <v>*</v>
      </c>
      <c r="M262" s="36">
        <f>BH262</f>
        <v>990</v>
      </c>
      <c r="O262" t="str">
        <f>IF(M262=BD262,"*"," ")</f>
        <v>*</v>
      </c>
      <c r="P262" s="36">
        <f>BS262</f>
        <v>990</v>
      </c>
      <c r="R262" t="str">
        <f>IF(P262=BO262,"*"," ")</f>
        <v>*</v>
      </c>
      <c r="Z262" s="21" t="str">
        <f>IFERROR(VLOOKUP(A262,'16.09.18.1 Mt Hutt SL'!A:B,2,FALSE)," ")</f>
        <v xml:space="preserve"> </v>
      </c>
      <c r="AA262" s="21" t="str">
        <f>IFERROR(VLOOKUP(A262,'16.09.18 .2 Mt Hutt SL'!A:B,2,FALSE)," ")</f>
        <v xml:space="preserve"> </v>
      </c>
      <c r="AB262" s="21" t="str">
        <f>IFERROR(VLOOKUP(A262,'180923.1 WH SL'!C:K,9,FALSE)," ")</f>
        <v xml:space="preserve"> </v>
      </c>
      <c r="AC262" s="21" t="str">
        <f>IFERROR(VLOOKUP(A262,'180927.1 CA SL '!A:L,12,FALSE)," ")</f>
        <v xml:space="preserve"> </v>
      </c>
      <c r="AD262" s="21" t="str">
        <f>IFERROR(VLOOKUP(A262,'180927.2 CA SL'!A:L,12,FALSE)," ")</f>
        <v xml:space="preserve"> </v>
      </c>
      <c r="AE262" s="21" t="str">
        <f>IFERROR(VLOOKUP(A262,'21.10.18.2   Snowplanet SL'!C:J,8,FALSE)," ")</f>
        <v xml:space="preserve"> </v>
      </c>
      <c r="AF262" t="str">
        <f>IFERROR(VLOOKUP(A262,'21.10.18.4 Snowplanet SL'!C:J,8,FALSE)," ")</f>
        <v xml:space="preserve"> </v>
      </c>
      <c r="AH262" s="25">
        <f>IFERROR(VLOOKUP(A262,'18.0 Base List'!A:G,5,FALSE),"990.00")</f>
        <v>514.52599999999995</v>
      </c>
      <c r="AI262" s="25">
        <v>990</v>
      </c>
      <c r="AJ262" t="str">
        <f>IFERROR((SMALL(T262:AF262,1)+SMALL(T262:AF262,2))/2," ")</f>
        <v xml:space="preserve"> </v>
      </c>
      <c r="AK262" t="str">
        <f>IFERROR(SMALL(T262:AF262,1)+(SMALL(T262:AF262,1)*0.2)," ")</f>
        <v xml:space="preserve"> </v>
      </c>
      <c r="AM262" s="25">
        <f>MIN(AI262,AJ262,AK262)</f>
        <v>990</v>
      </c>
      <c r="AV262" s="21" t="str">
        <f>IFERROR(VLOOKUP(A262,'15.09.18.1 Mt Hutt GS '!A:B,2,FALSE)," ")</f>
        <v xml:space="preserve"> </v>
      </c>
      <c r="AW262" s="21" t="str">
        <f>IFERROR(VLOOKUP(A262,'180922.1 WH GS'!C:K,9,FALSE)," ")</f>
        <v xml:space="preserve"> </v>
      </c>
      <c r="AX262" s="21" t="str">
        <f>IFERROR(VLOOKUP(A262,'180922.2 WH GS 2'!C:K,9,FALSE)," ")</f>
        <v xml:space="preserve"> </v>
      </c>
      <c r="AY262" s="21" t="str">
        <f>IFERROR(VLOOKUP(A262,'180928.1 CA GS'!A:L,12,FALSE)," " )</f>
        <v xml:space="preserve"> </v>
      </c>
      <c r="AZ262" s="21" t="str">
        <f>IFERROR(VLOOKUP(A262,'180928.2 CA GS'!C:I,7,FALSE)," ")</f>
        <v xml:space="preserve"> </v>
      </c>
      <c r="BA262" s="21" t="str">
        <f>IFERROR(VLOOKUP(A262,'180928.3 CA GS'!C:I,7,FALSE)," ")</f>
        <v xml:space="preserve"> </v>
      </c>
      <c r="BC262" s="25">
        <v>990</v>
      </c>
      <c r="BD262" s="25">
        <v>990</v>
      </c>
      <c r="BE262" t="str">
        <f>IFERROR((SMALL(AP262:BA262,1)+SMALL(AP262:BA262,2))/2," ")</f>
        <v xml:space="preserve"> </v>
      </c>
      <c r="BF262" t="str">
        <f>IFERROR(SMALL(AP262:BA262,1)+(SMALL(AP262:BA262,1)*0.2)," ")</f>
        <v xml:space="preserve"> </v>
      </c>
      <c r="BH262" s="25">
        <f>MIN(BD262,BE262,BF262)</f>
        <v>990</v>
      </c>
      <c r="BK262" s="21" t="str">
        <f>IFERROR(VLOOKUP(A262,'14.09.18 Mt Hutt SG'!A:C,2,FALSE)," ")</f>
        <v xml:space="preserve"> </v>
      </c>
      <c r="BL262" s="21" t="str">
        <f>IFERROR(VLOOKUP(A262,'14.09.18.2 Mt Hutt SG'!A:B,2,FALSE)," ")</f>
        <v xml:space="preserve"> </v>
      </c>
      <c r="BN262" s="25">
        <v>990</v>
      </c>
      <c r="BO262" s="25">
        <v>990</v>
      </c>
      <c r="BP262" t="str">
        <f>IFERROR((SMALL(BK262:BL262,1)+SMALL(BK262:BL262,2))/2," ")</f>
        <v xml:space="preserve"> </v>
      </c>
      <c r="BQ262" t="str">
        <f>IFERROR(SMALL(BK262:BL262,1)+(SMALL(BK262:BL262,1)*0.2)," ")</f>
        <v xml:space="preserve"> </v>
      </c>
      <c r="BS262" s="25">
        <f>MIN(BO262,BP262,BQ262)</f>
        <v>990</v>
      </c>
    </row>
    <row r="263" spans="1:72" x14ac:dyDescent="0.25">
      <c r="A263">
        <v>201307964</v>
      </c>
      <c r="B263" t="s">
        <v>252</v>
      </c>
      <c r="C263" t="s">
        <v>253</v>
      </c>
      <c r="D263" t="s">
        <v>58</v>
      </c>
      <c r="E263" t="s">
        <v>52</v>
      </c>
      <c r="F263">
        <v>2004</v>
      </c>
      <c r="G263" t="str">
        <f>VLOOKUP(F263,'18 Age Cats'!A:B,2,FALSE)</f>
        <v>U16</v>
      </c>
      <c r="H263" t="s">
        <v>514</v>
      </c>
      <c r="I263" t="s">
        <v>514</v>
      </c>
      <c r="J263" s="36">
        <f>AM263</f>
        <v>109.81</v>
      </c>
      <c r="K263">
        <v>11</v>
      </c>
      <c r="L263" t="str">
        <f>IF(J263=AI263,"*"," ")</f>
        <v xml:space="preserve"> </v>
      </c>
      <c r="M263" s="36">
        <f>BH263</f>
        <v>88.814999999999998</v>
      </c>
      <c r="N263">
        <v>12</v>
      </c>
      <c r="O263" t="str">
        <f>IF(M263=BD263,"*"," ")</f>
        <v xml:space="preserve"> </v>
      </c>
      <c r="P263" s="36">
        <f>BS263</f>
        <v>182.92499999999998</v>
      </c>
      <c r="Q263">
        <v>15</v>
      </c>
      <c r="R263" t="str">
        <f>IF(P263=BO263,"*"," ")</f>
        <v>*</v>
      </c>
      <c r="T263" s="21" t="str">
        <f>IFERROR(VLOOKUP(A263,'15.07.18.1 Mt Hutt SL'!C:I,7,FALSE)," ")</f>
        <v xml:space="preserve"> </v>
      </c>
      <c r="U263" s="21" t="str">
        <f>IFERROR(VLOOKUP(A263,'15.07.18.2 Mt Hutt SL'!C:I,7,FALSE)," ")</f>
        <v xml:space="preserve"> </v>
      </c>
      <c r="V263" s="21" t="str">
        <f>IFERROR(VLOOKUP(A263,'12.08.18.1 Whaka SL'!A:G,7,FALSE)," ")</f>
        <v xml:space="preserve"> </v>
      </c>
      <c r="W263" s="21" t="str">
        <f>IFERROR(VLOOKUP(A263,'12.08.18.2 Whaka SL'!A:G,7,FALSE)," ")</f>
        <v xml:space="preserve"> </v>
      </c>
      <c r="X263" s="24">
        <f>IFERROR(VLOOKUP(A263,'20.08.18.1 Coronet SL'!C:K,9,FALSE)," ")</f>
        <v>188.9</v>
      </c>
      <c r="Y263" s="21">
        <f>IFERROR(VLOOKUP(A263,'20.08.18.2 Coronet SL'!C:K,9,FALSE)," ")</f>
        <v>187.61</v>
      </c>
      <c r="Z263" s="21">
        <f>IFERROR(VLOOKUP(A263,'16.09.18.1 Mt Hutt SL'!A:B,2,FALSE)," ")</f>
        <v>131.01</v>
      </c>
      <c r="AA263" s="21">
        <f>IFERROR(VLOOKUP(A263,'16.09.18 .2 Mt Hutt SL'!A:B,2,FALSE)," ")</f>
        <v>140.97</v>
      </c>
      <c r="AB263" s="21">
        <f>IFERROR(VLOOKUP(A263,'180923.1 WH SL'!C:K,9,FALSE)," ")</f>
        <v>126.71</v>
      </c>
      <c r="AC263" s="21">
        <f>IFERROR(VLOOKUP(A263,'180927.1 CA SL '!A:L,12,FALSE)," ")</f>
        <v>114.26</v>
      </c>
      <c r="AD263" s="21">
        <f>IFERROR(VLOOKUP(A263,'180927.2 CA SL'!A:L,12,FALSE)," ")</f>
        <v>132.43</v>
      </c>
      <c r="AE263" s="21">
        <f>IFERROR(VLOOKUP(A263,'21.10.18.2   Snowplanet SL'!C:J,8,FALSE)," ")</f>
        <v>117.33</v>
      </c>
      <c r="AF263">
        <f>IFERROR(VLOOKUP(A263,'21.10.18.4 Snowplanet SL'!C:J,8,FALSE)," ")</f>
        <v>105.36</v>
      </c>
      <c r="AH263" s="25">
        <f>IFERROR(VLOOKUP(A263,'18.0 Base List'!A:G,5,FALSE),"990.00")</f>
        <v>101.14999999999998</v>
      </c>
      <c r="AI263" s="25">
        <f>AH263+(AH263*0.5)</f>
        <v>151.72499999999997</v>
      </c>
      <c r="AJ263">
        <f>IFERROR((SMALL(T263:AF263,1)+SMALL(T263:AF263,2))/2," ")</f>
        <v>109.81</v>
      </c>
      <c r="AK263">
        <f>IFERROR(SMALL(T263:AF263,1)+(SMALL(T263:AF263,1)*0.2)," ")</f>
        <v>126.432</v>
      </c>
      <c r="AM263" s="25">
        <f>MIN(AI263,AJ263,AK263)</f>
        <v>109.81</v>
      </c>
      <c r="AP263" s="21" t="str">
        <f>IFERROR(VLOOKUP(A263,'11.08.18.1 Whaka GS'!A:I,9,FALSE)," ")</f>
        <v xml:space="preserve"> </v>
      </c>
      <c r="AQ263" s="21" t="str">
        <f>IFERROR(VLOOKUP(A263,'11.08.18.2 Whaka GS'!A:G,7,FALSE)," ")</f>
        <v xml:space="preserve"> </v>
      </c>
      <c r="AR263" s="21">
        <f>IFERROR(VLOOKUP(A263,'18.08.18 .1 Coronet GS'!C:K,9,FALSE)," ")</f>
        <v>108.75</v>
      </c>
      <c r="AS263" s="21">
        <f>IFERROR(VLOOKUP(A263,'18.08.18 .2 Coronet GS'!C:K,9,FALSE)," ")</f>
        <v>117.21</v>
      </c>
      <c r="AT263" s="21">
        <f>IFERROR(VLOOKUP(A263,'19.08.18 .1 Coronet GS'!C:K,9,FALSE)," ")</f>
        <v>134.72999999999999</v>
      </c>
      <c r="AU263" s="21">
        <f>IFERROR(VLOOKUP(A263,'19.08.18 .2 Coronet GS'!C:K,9,FALSE)," ")</f>
        <v>134.94</v>
      </c>
      <c r="AV263" s="21">
        <f>IFERROR(VLOOKUP(A263,'15.09.18.1 Mt Hutt GS '!A:B,2,FALSE)," ")</f>
        <v>126</v>
      </c>
      <c r="AW263" s="21">
        <f>IFERROR(VLOOKUP(A263,'180922.1 WH GS'!C:K,9,FALSE)," ")</f>
        <v>90.47</v>
      </c>
      <c r="AX263" s="21">
        <f>IFERROR(VLOOKUP(A263,'180922.2 WH GS 2'!C:K,9,FALSE)," ")</f>
        <v>87.16</v>
      </c>
      <c r="AY263" s="21">
        <f>IFERROR(VLOOKUP(A263,'180928.1 CA GS'!A:L,12,FALSE)," " )</f>
        <v>91.57</v>
      </c>
      <c r="AZ263" s="21">
        <f>IFERROR(VLOOKUP(A263,'180928.2 CA GS'!C:I,7,FALSE)," ")</f>
        <v>104.51</v>
      </c>
      <c r="BA263" s="21">
        <f>IFERROR(VLOOKUP(A263,'180928.3 CA GS'!C:I,7,FALSE)," ")</f>
        <v>103.16</v>
      </c>
      <c r="BC263" s="25">
        <f>IFERROR(VLOOKUP(A263,'18.0 Base List'!A:F,6,FALSE),"990.00")</f>
        <v>95.725000000000023</v>
      </c>
      <c r="BD263" s="25">
        <f>BC263+(BC263*0.5)</f>
        <v>143.58750000000003</v>
      </c>
      <c r="BE263">
        <f>IFERROR((SMALL(AP263:BA263,1)+SMALL(AP263:BA263,2))/2," ")</f>
        <v>88.814999999999998</v>
      </c>
      <c r="BF263">
        <f>IFERROR(SMALL(AP263:BA263,1)+(SMALL(AP263:BA263,1)*0.2)," ")</f>
        <v>104.592</v>
      </c>
      <c r="BH263" s="25">
        <f>MIN(BD263,BE263,BF263)</f>
        <v>88.814999999999998</v>
      </c>
      <c r="BK263" s="21">
        <f>IFERROR(VLOOKUP(A263,'14.09.18 Mt Hutt SG'!A:C,2,FALSE)," ")</f>
        <v>178.56</v>
      </c>
      <c r="BL263" s="21">
        <f>IFERROR(VLOOKUP(A263,'14.09.18.2 Mt Hutt SG'!A:B,2,FALSE)," ")</f>
        <v>211.77</v>
      </c>
      <c r="BN263" s="25">
        <f>IFERROR(VLOOKUP(A263,'18.0 Base List'!A:G,7,FALSE),990)</f>
        <v>121.94999999999999</v>
      </c>
      <c r="BO263" s="25">
        <f>BN263+(BN263*0.5)</f>
        <v>182.92499999999998</v>
      </c>
      <c r="BP263">
        <f>IFERROR((SMALL(BK263:BL263,1)+SMALL(BK263:BL263,2))/2," ")</f>
        <v>195.16500000000002</v>
      </c>
      <c r="BQ263">
        <f>IFERROR(SMALL(BK263:BL263,1)+(SMALL(BK263:BL263,1)*0.2)," ")</f>
        <v>214.27199999999999</v>
      </c>
      <c r="BS263" s="25">
        <f>MIN(BO263,BP263,BQ263)</f>
        <v>182.92499999999998</v>
      </c>
    </row>
    <row r="264" spans="1:72" ht="15.75" customHeight="1" x14ac:dyDescent="0.25">
      <c r="A264">
        <v>2014071922</v>
      </c>
      <c r="B264" t="s">
        <v>663</v>
      </c>
      <c r="C264" t="s">
        <v>253</v>
      </c>
      <c r="D264" t="s">
        <v>58</v>
      </c>
      <c r="E264" t="s">
        <v>52</v>
      </c>
      <c r="F264">
        <v>2006</v>
      </c>
      <c r="G264" t="str">
        <f>VLOOKUP(F264,'18 Age Cats'!A:B,2,FALSE)</f>
        <v>U14</v>
      </c>
      <c r="H264" t="s">
        <v>514</v>
      </c>
      <c r="I264" t="s">
        <v>514</v>
      </c>
      <c r="J264" s="36">
        <f>AM264</f>
        <v>317.43599999999998</v>
      </c>
      <c r="K264">
        <v>65</v>
      </c>
      <c r="L264" t="str">
        <f>IF(J264=AI264,"*"," ")</f>
        <v xml:space="preserve"> </v>
      </c>
      <c r="M264" s="36">
        <f>BH264</f>
        <v>240.57500000000002</v>
      </c>
      <c r="N264">
        <v>60</v>
      </c>
      <c r="O264" t="str">
        <f>IF(M264=BD264,"*"," ")</f>
        <v xml:space="preserve"> </v>
      </c>
      <c r="P264" s="36">
        <f>BS264</f>
        <v>990</v>
      </c>
      <c r="R264" t="str">
        <f>IF(P264=BO264,"*"," ")</f>
        <v>*</v>
      </c>
      <c r="T264" s="21" t="str">
        <f>IFERROR(VLOOKUP(A264,'15.07.18.1 Mt Hutt SL'!C:I,7,FALSE)," ")</f>
        <v xml:space="preserve"> </v>
      </c>
      <c r="U264" s="21" t="str">
        <f>IFERROR(VLOOKUP(A264,'15.07.18.2 Mt Hutt SL'!C:I,7,FALSE)," ")</f>
        <v xml:space="preserve"> </v>
      </c>
      <c r="V264" s="21" t="str">
        <f>IFERROR(VLOOKUP(A264,'12.08.18.1 Whaka SL'!A:G,7,FALSE)," ")</f>
        <v xml:space="preserve"> </v>
      </c>
      <c r="W264" s="21" t="str">
        <f>IFERROR(VLOOKUP(A264,'12.08.18.2 Whaka SL'!A:G,7,FALSE)," ")</f>
        <v xml:space="preserve"> </v>
      </c>
      <c r="X264" s="24"/>
      <c r="Y264" s="21">
        <f>IFERROR(VLOOKUP(A264,'20.08.18.2 Coronet SL'!C:K,9,FALSE)," ")</f>
        <v>424.31</v>
      </c>
      <c r="Z264" s="21">
        <f>IFERROR(VLOOKUP(A264,'16.09.18.1 Mt Hutt SL'!A:B,2,FALSE)," ")</f>
        <v>442.93</v>
      </c>
      <c r="AA264" s="21">
        <f>IFERROR(VLOOKUP(A264,'16.09.18 .2 Mt Hutt SL'!A:B,2,FALSE)," ")</f>
        <v>371.15</v>
      </c>
      <c r="AB264" s="21" t="str">
        <f>IFERROR(VLOOKUP(A264,'180923.1 WH SL'!C:K,9,FALSE)," ")</f>
        <v xml:space="preserve"> </v>
      </c>
      <c r="AC264" s="21">
        <f>IFERROR(VLOOKUP(A264,'180927.1 CA SL '!A:L,12,FALSE)," ")</f>
        <v>264.52999999999997</v>
      </c>
      <c r="AD264" s="21" t="str">
        <f>IFERROR(VLOOKUP(A264,'180927.2 CA SL'!A:L,12,FALSE)," ")</f>
        <v xml:space="preserve"> </v>
      </c>
      <c r="AE264" s="21" t="str">
        <f>IFERROR(VLOOKUP(A264,'21.10.18.2   Snowplanet SL'!C:J,8,FALSE)," ")</f>
        <v xml:space="preserve"> </v>
      </c>
      <c r="AF264" t="str">
        <f>IFERROR(VLOOKUP(A264,'21.10.18.4 Snowplanet SL'!C:J,8,FALSE)," ")</f>
        <v xml:space="preserve"> </v>
      </c>
      <c r="AH264" s="25">
        <v>990</v>
      </c>
      <c r="AI264" s="25">
        <v>990</v>
      </c>
      <c r="AJ264">
        <f>IFERROR((SMALL(T264:AF264,1)+SMALL(T264:AF264,2))/2," ")</f>
        <v>317.83999999999997</v>
      </c>
      <c r="AK264">
        <f>IFERROR(SMALL(T264:AF264,1)+(SMALL(T264:AF264,1)*0.2)," ")</f>
        <v>317.43599999999998</v>
      </c>
      <c r="AM264" s="25">
        <f>MIN(AI264,AJ264,AK264)</f>
        <v>317.43599999999998</v>
      </c>
      <c r="AP264" s="21" t="str">
        <f>IFERROR(VLOOKUP(A264,'11.08.18.1 Whaka GS'!A:I,9,FALSE)," ")</f>
        <v xml:space="preserve"> </v>
      </c>
      <c r="AQ264" s="21" t="str">
        <f>IFERROR(VLOOKUP(A264,'11.08.18.2 Whaka GS'!A:G,7,FALSE)," ")</f>
        <v xml:space="preserve"> </v>
      </c>
      <c r="AR264" s="21">
        <f>IFERROR(VLOOKUP(A264,'18.08.18 .1 Coronet GS'!C:K,9,FALSE)," ")</f>
        <v>256.91000000000003</v>
      </c>
      <c r="AS264" s="21">
        <f>IFERROR(VLOOKUP(A264,'18.08.18 .2 Coronet GS'!C:K,9,FALSE)," ")</f>
        <v>314.76</v>
      </c>
      <c r="AT264" s="21">
        <f>IFERROR(VLOOKUP(A264,'19.08.18 .1 Coronet GS'!C:K,9,FALSE)," ")</f>
        <v>292.04000000000002</v>
      </c>
      <c r="AU264" s="21">
        <f>IFERROR(VLOOKUP(A264,'19.08.18 .2 Coronet GS'!C:K,9,FALSE)," ")</f>
        <v>310.18</v>
      </c>
      <c r="AV264" s="21">
        <f>IFERROR(VLOOKUP(A264,'15.09.18.1 Mt Hutt GS '!A:B,2,FALSE)," ")</f>
        <v>334.23</v>
      </c>
      <c r="AW264" s="21" t="str">
        <f>IFERROR(VLOOKUP(A264,'180922.1 WH GS'!C:K,9,FALSE)," ")</f>
        <v xml:space="preserve"> </v>
      </c>
      <c r="AX264" s="21" t="str">
        <f>IFERROR(VLOOKUP(A264,'180922.2 WH GS 2'!C:K,9,FALSE)," ")</f>
        <v xml:space="preserve"> </v>
      </c>
      <c r="AY264" s="21">
        <f>IFERROR(VLOOKUP(A264,'180928.1 CA GS'!A:L,12,FALSE)," " )</f>
        <v>224.24</v>
      </c>
      <c r="AZ264" s="21">
        <f>IFERROR(VLOOKUP(A264,'180928.2 CA GS'!C:I,7,FALSE)," ")</f>
        <v>263.68</v>
      </c>
      <c r="BA264" s="21">
        <f>IFERROR(VLOOKUP(A264,'180928.3 CA GS'!C:I,7,FALSE)," ")</f>
        <v>273.52</v>
      </c>
      <c r="BC264" s="25">
        <v>990</v>
      </c>
      <c r="BD264" s="25">
        <v>990</v>
      </c>
      <c r="BE264">
        <f>IFERROR((SMALL(AP264:BA264,1)+SMALL(AP264:BA264,2))/2," ")</f>
        <v>240.57500000000002</v>
      </c>
      <c r="BF264">
        <f>IFERROR(SMALL(AP264:BA264,1)+(SMALL(AP264:BA264,1)*0.2)," ")</f>
        <v>269.08800000000002</v>
      </c>
      <c r="BH264" s="25">
        <f>MIN(BD264,BE264,BF264)</f>
        <v>240.57500000000002</v>
      </c>
      <c r="BK264" s="21" t="str">
        <f>IFERROR(VLOOKUP(A264,'14.09.18 Mt Hutt SG'!A:C,2,FALSE)," ")</f>
        <v xml:space="preserve"> </v>
      </c>
      <c r="BL264" s="21" t="str">
        <f>IFERROR(VLOOKUP(A264,'14.09.18.2 Mt Hutt SG'!A:B,2,FALSE)," ")</f>
        <v xml:space="preserve"> </v>
      </c>
      <c r="BN264" s="25">
        <v>990</v>
      </c>
      <c r="BO264" s="25">
        <v>990</v>
      </c>
      <c r="BP264" t="str">
        <f>IFERROR((SMALL(BK264:BL264,1)+SMALL(BK264:BL264,2))/2," ")</f>
        <v xml:space="preserve"> </v>
      </c>
      <c r="BQ264" t="str">
        <f>IFERROR(SMALL(BK264:BL264,1)+(SMALL(BK264:BL264,1)*0.2)," ")</f>
        <v xml:space="preserve"> </v>
      </c>
      <c r="BS264" s="25">
        <f>MIN(BO264,BP264,BQ264)</f>
        <v>990</v>
      </c>
    </row>
    <row r="265" spans="1:72" s="22" customFormat="1" x14ac:dyDescent="0.25">
      <c r="A265">
        <v>2016062285</v>
      </c>
      <c r="B265" t="s">
        <v>151</v>
      </c>
      <c r="C265" t="s">
        <v>588</v>
      </c>
      <c r="D265"/>
      <c r="E265" t="s">
        <v>52</v>
      </c>
      <c r="F265">
        <v>2005</v>
      </c>
      <c r="G265" t="str">
        <f>VLOOKUP(F265,'18 Age Cats'!A:B,2,FALSE)</f>
        <v>U14</v>
      </c>
      <c r="H265" t="s">
        <v>513</v>
      </c>
      <c r="I265" t="s">
        <v>513</v>
      </c>
      <c r="J265" s="36">
        <f>AM265</f>
        <v>160.94499999999999</v>
      </c>
      <c r="K265">
        <v>32</v>
      </c>
      <c r="L265" t="str">
        <f>IF(J265=AI265,"*"," ")</f>
        <v xml:space="preserve"> </v>
      </c>
      <c r="M265" s="36">
        <f>BH265</f>
        <v>122.43600000000001</v>
      </c>
      <c r="N265">
        <v>26</v>
      </c>
      <c r="O265" t="str">
        <f>IF(M265=BD265,"*"," ")</f>
        <v xml:space="preserve"> </v>
      </c>
      <c r="P265" s="36">
        <f>BS265</f>
        <v>284.79600000000005</v>
      </c>
      <c r="Q265">
        <v>27</v>
      </c>
      <c r="R265" t="str">
        <f>IF(P265=BO265,"*"," ")</f>
        <v xml:space="preserve"> </v>
      </c>
      <c r="S265" s="7"/>
      <c r="T265" s="21" t="str">
        <f>IFERROR(VLOOKUP(A265,'15.07.18.1 Mt Hutt SL'!C:I,7,FALSE)," ")</f>
        <v xml:space="preserve"> </v>
      </c>
      <c r="U265" s="21" t="str">
        <f>IFERROR(VLOOKUP(A265,'15.07.18.2 Mt Hutt SL'!C:I,7,FALSE)," ")</f>
        <v xml:space="preserve"> </v>
      </c>
      <c r="V265" s="21">
        <f>IFERROR(VLOOKUP(A265,'12.08.18.1 Whaka SL'!A:G,7,FALSE)," ")</f>
        <v>146.86000000000001</v>
      </c>
      <c r="W265" s="21" t="str">
        <f>IFERROR(VLOOKUP(A265,'12.08.18.2 Whaka SL'!A:G,7,FALSE)," ")</f>
        <v xml:space="preserve"> </v>
      </c>
      <c r="X265" s="24" t="str">
        <f>IFERROR(VLOOKUP(A265,'20.08.18.1 Coronet SL'!C:K,9,FALSE)," ")</f>
        <v xml:space="preserve"> </v>
      </c>
      <c r="Y265" s="21" t="str">
        <f>IFERROR(VLOOKUP(A265,'20.08.18.2 Coronet SL'!C:K,9,FALSE)," ")</f>
        <v xml:space="preserve"> </v>
      </c>
      <c r="Z265" s="21">
        <f>IFERROR(VLOOKUP(A265,'16.09.18.1 Mt Hutt SL'!A:B,2,FALSE)," ")</f>
        <v>321.86</v>
      </c>
      <c r="AA265" s="21">
        <f>IFERROR(VLOOKUP(A265,'16.09.18 .2 Mt Hutt SL'!A:B,2,FALSE)," ")</f>
        <v>285.17</v>
      </c>
      <c r="AB265" s="21">
        <f>IFERROR(VLOOKUP(A265,'180923.1 WH SL'!C:K,9,FALSE)," ")</f>
        <v>190.74</v>
      </c>
      <c r="AC265" s="21" t="str">
        <f>IFERROR(VLOOKUP(A265,'180927.1 CA SL '!A:L,12,FALSE)," ")</f>
        <v xml:space="preserve"> </v>
      </c>
      <c r="AD265" s="21" t="str">
        <f>IFERROR(VLOOKUP(A265,'180927.2 CA SL'!A:L,12,FALSE)," ")</f>
        <v xml:space="preserve"> </v>
      </c>
      <c r="AE265" s="21">
        <f>IFERROR(VLOOKUP(A265,'21.10.18.2   Snowplanet SL'!C:J,8,FALSE)," ")</f>
        <v>213.23</v>
      </c>
      <c r="AF265">
        <f>IFERROR(VLOOKUP(A265,'21.10.18.4 Snowplanet SL'!C:J,8,FALSE)," ")</f>
        <v>175.03</v>
      </c>
      <c r="AG265" s="7"/>
      <c r="AH265" s="25">
        <f>IFERROR(VLOOKUP(A265,'18.0 Base List'!A:G,5,FALSE),"990.00")</f>
        <v>247.94499999999999</v>
      </c>
      <c r="AI265" s="25">
        <f>AH265+(AH265*0.5)</f>
        <v>371.91750000000002</v>
      </c>
      <c r="AJ265">
        <f>IFERROR((SMALL(T265:AF265,1)+SMALL(T265:AF265,2))/2," ")</f>
        <v>160.94499999999999</v>
      </c>
      <c r="AK265">
        <f>IFERROR(SMALL(T265:AF265,1)+(SMALL(T265:AF265,1)*0.2)," ")</f>
        <v>176.23200000000003</v>
      </c>
      <c r="AL265" s="7"/>
      <c r="AM265" s="25">
        <f>MIN(AI265,AJ265,AK265)</f>
        <v>160.94499999999999</v>
      </c>
      <c r="AN265" s="7"/>
      <c r="AO265" s="16"/>
      <c r="AP265" s="21">
        <f>IFERROR(VLOOKUP(A265,'11.08.18.1 Whaka GS'!A:I,9,FALSE)," ")</f>
        <v>162.13</v>
      </c>
      <c r="AQ265" s="21">
        <f>IFERROR(VLOOKUP(A265,'11.08.18.2 Whaka GS'!A:G,7,FALSE)," ")</f>
        <v>200.77</v>
      </c>
      <c r="AR265" s="21" t="str">
        <f>IFERROR(VLOOKUP(A265,'18.08.18 .1 Coronet GS'!C:K,9,FALSE)," ")</f>
        <v xml:space="preserve"> </v>
      </c>
      <c r="AS265" s="21" t="str">
        <f>IFERROR(VLOOKUP(A265,'18.08.18 .2 Coronet GS'!C:K,9,FALSE)," ")</f>
        <v xml:space="preserve"> </v>
      </c>
      <c r="AT265" s="21" t="str">
        <f>IFERROR(VLOOKUP(A265,'19.08.18 .1 Coronet GS'!C:K,9,FALSE)," ")</f>
        <v xml:space="preserve"> </v>
      </c>
      <c r="AU265" s="21" t="str">
        <f>IFERROR(VLOOKUP(A265,'19.08.18 .2 Coronet GS'!C:K,9,FALSE)," ")</f>
        <v xml:space="preserve"> </v>
      </c>
      <c r="AV265" s="21">
        <f>IFERROR(VLOOKUP(A265,'15.09.18.1 Mt Hutt GS '!A:B,2,FALSE)," ")</f>
        <v>175.33</v>
      </c>
      <c r="AW265" s="21">
        <f>IFERROR(VLOOKUP(A265,'180922.1 WH GS'!C:K,9,FALSE)," ")</f>
        <v>152.43</v>
      </c>
      <c r="AX265" s="21">
        <f>IFERROR(VLOOKUP(A265,'180922.2 WH GS 2'!C:K,9,FALSE)," ")</f>
        <v>102.03</v>
      </c>
      <c r="AY265" s="21" t="str">
        <f>IFERROR(VLOOKUP(A265,'180928.1 CA GS'!A:L,12,FALSE)," " )</f>
        <v xml:space="preserve"> </v>
      </c>
      <c r="AZ265" s="21" t="str">
        <f>IFERROR(VLOOKUP(A265,'180928.2 CA GS'!C:I,7,FALSE)," ")</f>
        <v xml:space="preserve"> </v>
      </c>
      <c r="BA265" s="21" t="str">
        <f>IFERROR(VLOOKUP(A265,'180928.3 CA GS'!C:I,7,FALSE)," ")</f>
        <v xml:space="preserve"> </v>
      </c>
      <c r="BB265" s="16"/>
      <c r="BC265" s="25">
        <f>IFERROR(VLOOKUP(A265,'18.0 Base List'!A:F,6,FALSE),"990.00")</f>
        <v>235.62</v>
      </c>
      <c r="BD265" s="25">
        <f>BC265+(BC265*0.5)</f>
        <v>353.43</v>
      </c>
      <c r="BE265">
        <f>IFERROR((SMALL(AP265:BA265,1)+SMALL(AP265:BA265,2))/2," ")</f>
        <v>127.23</v>
      </c>
      <c r="BF265">
        <f>IFERROR(SMALL(AP265:BA265,1)+(SMALL(AP265:BA265,1)*0.2)," ")</f>
        <v>122.43600000000001</v>
      </c>
      <c r="BG265" s="16"/>
      <c r="BH265" s="25">
        <f>MIN(BD265,BE265,BF265)</f>
        <v>122.43600000000001</v>
      </c>
      <c r="BI265" s="16"/>
      <c r="BJ265" s="17"/>
      <c r="BK265" s="21" t="str">
        <f>IFERROR(VLOOKUP(A265,'14.09.18 Mt Hutt SG'!A:C,2,FALSE)," ")</f>
        <v xml:space="preserve"> </v>
      </c>
      <c r="BL265" s="21">
        <f>IFERROR(VLOOKUP(A265,'14.09.18.2 Mt Hutt SG'!A:B,2,FALSE)," ")</f>
        <v>237.33</v>
      </c>
      <c r="BM265" s="17"/>
      <c r="BN265" s="25">
        <v>990</v>
      </c>
      <c r="BO265" s="25">
        <v>990</v>
      </c>
      <c r="BP265" t="str">
        <f>IFERROR((SMALL(BK265:BL265,1)+SMALL(BK265:BL265,2))/2," ")</f>
        <v xml:space="preserve"> </v>
      </c>
      <c r="BQ265">
        <f>IFERROR(SMALL(BK265:BL265,1)+(SMALL(BK265:BL265,1)*0.2)," ")</f>
        <v>284.79600000000005</v>
      </c>
      <c r="BR265" s="17"/>
      <c r="BS265" s="25">
        <f>MIN(BO265,BP265,BQ265)</f>
        <v>284.79600000000005</v>
      </c>
      <c r="BT265" s="17"/>
    </row>
    <row r="266" spans="1:72" x14ac:dyDescent="0.25">
      <c r="A266">
        <v>201307621</v>
      </c>
      <c r="B266" t="s">
        <v>314</v>
      </c>
      <c r="C266" t="s">
        <v>116</v>
      </c>
      <c r="D266" t="s">
        <v>58</v>
      </c>
      <c r="E266" t="s">
        <v>52</v>
      </c>
      <c r="F266">
        <v>2003</v>
      </c>
      <c r="G266" t="str">
        <f>VLOOKUP(F266,'18 Age Cats'!A:B,2,FALSE)</f>
        <v>U16</v>
      </c>
      <c r="H266" t="s">
        <v>502</v>
      </c>
      <c r="I266" t="s">
        <v>606</v>
      </c>
      <c r="J266" s="36">
        <f>AM266</f>
        <v>195.14249999999998</v>
      </c>
      <c r="K266">
        <v>40</v>
      </c>
      <c r="L266" t="str">
        <f>IF(J266=AI266,"*"," ")</f>
        <v>*</v>
      </c>
      <c r="M266" s="36">
        <f>BH266</f>
        <v>150.19999999999999</v>
      </c>
      <c r="N266">
        <v>36</v>
      </c>
      <c r="O266" t="str">
        <f>IF(M266=BD266,"*"," ")</f>
        <v xml:space="preserve"> </v>
      </c>
      <c r="P266" s="36">
        <f>BS266</f>
        <v>231.67500000000001</v>
      </c>
      <c r="Q266">
        <v>24</v>
      </c>
      <c r="R266" t="str">
        <f>IF(P266=BO266,"*"," ")</f>
        <v xml:space="preserve"> </v>
      </c>
      <c r="T266" s="21" t="str">
        <f>IFERROR(VLOOKUP(A266,'15.07.18.1 Mt Hutt SL'!C:I,7,FALSE)," ")</f>
        <v xml:space="preserve"> </v>
      </c>
      <c r="U266" s="21" t="str">
        <f>IFERROR(VLOOKUP(A266,'15.07.18.2 Mt Hutt SL'!C:I,7,FALSE)," ")</f>
        <v xml:space="preserve"> </v>
      </c>
      <c r="V266" s="21" t="str">
        <f>IFERROR(VLOOKUP(A266,'12.08.18.1 Whaka SL'!A:G,7,FALSE)," ")</f>
        <v xml:space="preserve"> </v>
      </c>
      <c r="W266" s="21" t="str">
        <f>IFERROR(VLOOKUP(A266,'12.08.18.2 Whaka SL'!A:G,7,FALSE)," ")</f>
        <v xml:space="preserve"> </v>
      </c>
      <c r="X266" s="24">
        <f>IFERROR(VLOOKUP(A266,'20.08.18.1 Coronet SL'!C:K,9,FALSE)," ")</f>
        <v>388.61</v>
      </c>
      <c r="Y266" s="21">
        <f>IFERROR(VLOOKUP(A266,'20.08.18.2 Coronet SL'!C:K,9,FALSE)," ")</f>
        <v>381.02</v>
      </c>
      <c r="Z266" s="21">
        <f>IFERROR(VLOOKUP(A266,'16.09.18.1 Mt Hutt SL'!A:B,2,FALSE)," ")</f>
        <v>349.47</v>
      </c>
      <c r="AA266" s="21">
        <f>IFERROR(VLOOKUP(A266,'16.09.18 .2 Mt Hutt SL'!A:B,2,FALSE)," ")</f>
        <v>270.13</v>
      </c>
      <c r="AB266" s="21">
        <f>IFERROR(VLOOKUP(A266,'180923.1 WH SL'!C:K,9,FALSE)," ")</f>
        <v>203.75</v>
      </c>
      <c r="AC266" s="21">
        <f>IFERROR(VLOOKUP(A266,'180927.1 CA SL '!A:L,12,FALSE)," ")</f>
        <v>209.55</v>
      </c>
      <c r="AD266" s="21">
        <f>IFERROR(VLOOKUP(A266,'180927.2 CA SL'!A:L,12,FALSE)," ")</f>
        <v>209.44</v>
      </c>
      <c r="AE266" s="21" t="str">
        <f>IFERROR(VLOOKUP(A266,'21.10.18.2   Snowplanet SL'!C:J,8,FALSE)," ")</f>
        <v xml:space="preserve"> </v>
      </c>
      <c r="AF266" t="str">
        <f>IFERROR(VLOOKUP(A266,'21.10.18.4 Snowplanet SL'!C:J,8,FALSE)," ")</f>
        <v xml:space="preserve"> </v>
      </c>
      <c r="AH266" s="25">
        <f>IFERROR(VLOOKUP(A266,'18.0 Base List'!A:G,5,FALSE),"990.00")</f>
        <v>130.095</v>
      </c>
      <c r="AI266" s="25">
        <f>AH266+(AH266*0.5)</f>
        <v>195.14249999999998</v>
      </c>
      <c r="AJ266">
        <f>IFERROR((SMALL(T266:AF266,1)+SMALL(T266:AF266,2))/2," ")</f>
        <v>206.595</v>
      </c>
      <c r="AK266">
        <f>IFERROR(SMALL(T266:AF266,1)+(SMALL(T266:AF266,1)*0.2)," ")</f>
        <v>244.5</v>
      </c>
      <c r="AM266" s="25">
        <f>MIN(AI266,AJ266,AK266)</f>
        <v>195.14249999999998</v>
      </c>
      <c r="AP266" s="21" t="str">
        <f>IFERROR(VLOOKUP(A266,'11.08.18.1 Whaka GS'!A:I,9,FALSE)," ")</f>
        <v xml:space="preserve"> </v>
      </c>
      <c r="AQ266" s="21" t="str">
        <f>IFERROR(VLOOKUP(A266,'11.08.18.2 Whaka GS'!A:G,7,FALSE)," ")</f>
        <v xml:space="preserve"> </v>
      </c>
      <c r="AR266" s="21">
        <f>IFERROR(VLOOKUP(A266,'18.08.18 .1 Coronet GS'!C:K,9,FALSE)," ")</f>
        <v>164.02</v>
      </c>
      <c r="AS266" s="21">
        <f>IFERROR(VLOOKUP(A266,'18.08.18 .2 Coronet GS'!C:K,9,FALSE)," ")</f>
        <v>185.89</v>
      </c>
      <c r="AT266" s="21">
        <f>IFERROR(VLOOKUP(A266,'19.08.18 .1 Coronet GS'!C:K,9,FALSE)," ")</f>
        <v>182.9</v>
      </c>
      <c r="AU266" s="21">
        <f>IFERROR(VLOOKUP(A266,'19.08.18 .2 Coronet GS'!C:K,9,FALSE)," ")</f>
        <v>217.51</v>
      </c>
      <c r="AV266" s="21">
        <f>IFERROR(VLOOKUP(A266,'15.09.18.1 Mt Hutt GS '!A:B,2,FALSE)," ")</f>
        <v>191.78</v>
      </c>
      <c r="AW266" s="21">
        <f>IFERROR(VLOOKUP(A266,'180922.1 WH GS'!C:K,9,FALSE)," ")</f>
        <v>158.96</v>
      </c>
      <c r="AX266" s="21">
        <f>IFERROR(VLOOKUP(A266,'180922.2 WH GS 2'!C:K,9,FALSE)," ")</f>
        <v>180.26</v>
      </c>
      <c r="AY266" s="21">
        <f>IFERROR(VLOOKUP(A266,'180928.1 CA GS'!A:L,12,FALSE)," " )</f>
        <v>141.44</v>
      </c>
      <c r="AZ266" s="21">
        <f>IFERROR(VLOOKUP(A266,'180928.2 CA GS'!C:I,7,FALSE)," ")</f>
        <v>160.91</v>
      </c>
      <c r="BA266" s="21">
        <f>IFERROR(VLOOKUP(A266,'180928.3 CA GS'!C:I,7,FALSE)," ")</f>
        <v>167.07</v>
      </c>
      <c r="BC266" s="25">
        <f>IFERROR(VLOOKUP(A266,'18.0 Base List'!A:F,6,FALSE),"990.00")</f>
        <v>150.22500000000002</v>
      </c>
      <c r="BD266" s="25">
        <f>BC266+(BC266*0.5)</f>
        <v>225.33750000000003</v>
      </c>
      <c r="BE266">
        <f>IFERROR((SMALL(AP266:BA266,1)+SMALL(AP266:BA266,2))/2," ")</f>
        <v>150.19999999999999</v>
      </c>
      <c r="BF266">
        <f>IFERROR(SMALL(AP266:BA266,1)+(SMALL(AP266:BA266,1)*0.2)," ")</f>
        <v>169.72800000000001</v>
      </c>
      <c r="BH266" s="25">
        <f>MIN(BD266,BE266,BF266)</f>
        <v>150.19999999999999</v>
      </c>
      <c r="BK266" s="21">
        <f>IFERROR(VLOOKUP(A266,'14.09.18 Mt Hutt SG'!A:C,2,FALSE)," ")</f>
        <v>219.95</v>
      </c>
      <c r="BL266" s="21">
        <f>IFERROR(VLOOKUP(A266,'14.09.18.2 Mt Hutt SG'!A:B,2,FALSE)," ")</f>
        <v>243.4</v>
      </c>
      <c r="BN266" s="25">
        <f>IFERROR(VLOOKUP(A266,'18.0 Base List'!A:G,7,FALSE),990)</f>
        <v>164.03999999999996</v>
      </c>
      <c r="BO266" s="25">
        <f>BN266+(BN266*0.5)</f>
        <v>246.05999999999995</v>
      </c>
      <c r="BP266">
        <f>IFERROR((SMALL(BK266:BL266,1)+SMALL(BK266:BL266,2))/2," ")</f>
        <v>231.67500000000001</v>
      </c>
      <c r="BQ266">
        <f>IFERROR(SMALL(BK266:BL266,1)+(SMALL(BK266:BL266,1)*0.2)," ")</f>
        <v>263.94</v>
      </c>
      <c r="BS266" s="25">
        <f>MIN(BO266,BP266,BQ266)</f>
        <v>231.67500000000001</v>
      </c>
    </row>
    <row r="267" spans="1:72" x14ac:dyDescent="0.25">
      <c r="A267">
        <v>2017061782</v>
      </c>
      <c r="B267" t="s">
        <v>1314</v>
      </c>
      <c r="C267" t="s">
        <v>116</v>
      </c>
      <c r="D267" t="s">
        <v>58</v>
      </c>
      <c r="E267" t="s">
        <v>57</v>
      </c>
      <c r="F267">
        <v>2005</v>
      </c>
      <c r="G267" t="str">
        <f>VLOOKUP(F267,'18 Age Cats'!A:B,2,FALSE)</f>
        <v>U14</v>
      </c>
      <c r="H267" t="s">
        <v>515</v>
      </c>
      <c r="I267" t="s">
        <v>631</v>
      </c>
      <c r="J267" s="36">
        <f>AM267</f>
        <v>990</v>
      </c>
      <c r="L267" t="str">
        <f>IF(J267=AI267,"*"," ")</f>
        <v>*</v>
      </c>
      <c r="M267" s="36">
        <f>BH267</f>
        <v>990</v>
      </c>
      <c r="O267" t="str">
        <f>IF(M267=BD267,"*"," ")</f>
        <v>*</v>
      </c>
      <c r="P267" s="36">
        <f>BS267</f>
        <v>990</v>
      </c>
      <c r="R267" t="str">
        <f>IF(P267=BO267,"*"," ")</f>
        <v>*</v>
      </c>
      <c r="Z267" s="21" t="str">
        <f>IFERROR(VLOOKUP(A267,'16.09.18.1 Mt Hutt SL'!A:B,2,FALSE)," ")</f>
        <v xml:space="preserve"> </v>
      </c>
      <c r="AA267" s="21" t="str">
        <f>IFERROR(VLOOKUP(A267,'16.09.18 .2 Mt Hutt SL'!A:B,2,FALSE)," ")</f>
        <v xml:space="preserve"> </v>
      </c>
      <c r="AB267" s="21" t="str">
        <f>IFERROR(VLOOKUP(A267,'180923.1 WH SL'!C:K,9,FALSE)," ")</f>
        <v xml:space="preserve"> </v>
      </c>
      <c r="AC267" s="21" t="str">
        <f>IFERROR(VLOOKUP(A267,'180927.1 CA SL '!A:L,12,FALSE)," ")</f>
        <v xml:space="preserve"> </v>
      </c>
      <c r="AD267" s="21" t="str">
        <f>IFERROR(VLOOKUP(A267,'180927.2 CA SL'!A:L,12,FALSE)," ")</f>
        <v xml:space="preserve"> </v>
      </c>
      <c r="AE267" s="21" t="str">
        <f>IFERROR(VLOOKUP(A267,'21.10.18.2   Snowplanet SL'!C:J,8,FALSE)," ")</f>
        <v xml:space="preserve"> </v>
      </c>
      <c r="AF267" t="str">
        <f>IFERROR(VLOOKUP(A267,'21.10.18.4 Snowplanet SL'!C:J,8,FALSE)," ")</f>
        <v xml:space="preserve"> </v>
      </c>
      <c r="AH267" s="25">
        <f>IFERROR(VLOOKUP(A267,'18.0 Base List'!A:G,5,FALSE),"990.00")</f>
        <v>990</v>
      </c>
      <c r="AI267" s="25">
        <v>990</v>
      </c>
      <c r="AJ267" t="str">
        <f>IFERROR((SMALL(T267:AF267,1)+SMALL(T267:AF267,2))/2," ")</f>
        <v xml:space="preserve"> </v>
      </c>
      <c r="AK267" t="str">
        <f>IFERROR(SMALL(T267:AF267,1)+(SMALL(T267:AF267,1)*0.2)," ")</f>
        <v xml:space="preserve"> </v>
      </c>
      <c r="AM267" s="25">
        <f>MIN(AI267,AJ267,AK267)</f>
        <v>990</v>
      </c>
      <c r="AV267" s="21" t="str">
        <f>IFERROR(VLOOKUP(A267,'15.09.18.1 Mt Hutt GS '!A:B,2,FALSE)," ")</f>
        <v xml:space="preserve"> </v>
      </c>
      <c r="AW267" s="21" t="str">
        <f>IFERROR(VLOOKUP(A267,'180922.1 WH GS'!C:K,9,FALSE)," ")</f>
        <v xml:space="preserve"> </v>
      </c>
      <c r="AX267" s="21" t="str">
        <f>IFERROR(VLOOKUP(A267,'180922.2 WH GS 2'!C:K,9,FALSE)," ")</f>
        <v xml:space="preserve"> </v>
      </c>
      <c r="AY267" s="21" t="str">
        <f>IFERROR(VLOOKUP(A267,'180928.1 CA GS'!A:L,12,FALSE)," " )</f>
        <v xml:space="preserve"> </v>
      </c>
      <c r="AZ267" s="21" t="str">
        <f>IFERROR(VLOOKUP(A267,'180928.2 CA GS'!C:I,7,FALSE)," ")</f>
        <v xml:space="preserve"> </v>
      </c>
      <c r="BA267" s="21" t="str">
        <f>IFERROR(VLOOKUP(A267,'180928.3 CA GS'!C:I,7,FALSE)," ")</f>
        <v xml:space="preserve"> </v>
      </c>
      <c r="BC267" s="25">
        <f>VLOOKUP(A267,'18.0 Base List'!A:F,6,FALSE)</f>
        <v>990</v>
      </c>
      <c r="BD267" s="25">
        <v>990</v>
      </c>
      <c r="BE267" t="str">
        <f>IFERROR((SMALL(AP267:BA267,1)+SMALL(AP267:BA267,2))/2," ")</f>
        <v xml:space="preserve"> </v>
      </c>
      <c r="BF267" t="str">
        <f>IFERROR(SMALL(AP267:BA267,1)+(SMALL(AP267:BA267,1)*0.2)," ")</f>
        <v xml:space="preserve"> </v>
      </c>
      <c r="BH267" s="25">
        <f>MIN(BD267,BE267,BF267)</f>
        <v>990</v>
      </c>
      <c r="BK267" s="21" t="str">
        <f>IFERROR(VLOOKUP(A267,'14.09.18 Mt Hutt SG'!A:C,2,FALSE)," ")</f>
        <v xml:space="preserve"> </v>
      </c>
      <c r="BL267" s="21" t="str">
        <f>IFERROR(VLOOKUP(A267,'14.09.18.2 Mt Hutt SG'!A:B,2,FALSE)," ")</f>
        <v xml:space="preserve"> </v>
      </c>
      <c r="BN267" s="25">
        <f>VLOOKUP(A267,'18.0 Base List'!A:G,7,FALSE)</f>
        <v>990</v>
      </c>
      <c r="BO267" s="25">
        <v>990</v>
      </c>
      <c r="BP267" t="str">
        <f>IFERROR((SMALL(BK267:BL267,1)+SMALL(BK267:BL267,2))/2," ")</f>
        <v xml:space="preserve"> </v>
      </c>
      <c r="BQ267" t="str">
        <f>IFERROR(SMALL(BK267:BL267,1)+(SMALL(BK267:BL267,1)*0.2)," ")</f>
        <v xml:space="preserve"> </v>
      </c>
      <c r="BS267" s="25">
        <f>MIN(BO267,BP267,BQ267)</f>
        <v>990</v>
      </c>
    </row>
    <row r="268" spans="1:72" x14ac:dyDescent="0.25">
      <c r="A268">
        <v>201307622</v>
      </c>
      <c r="B268" t="s">
        <v>114</v>
      </c>
      <c r="C268" t="s">
        <v>116</v>
      </c>
      <c r="E268" t="s">
        <v>57</v>
      </c>
      <c r="F268">
        <v>2005</v>
      </c>
      <c r="G268" t="str">
        <f>VLOOKUP(F268,'18 Age Cats'!A:B,2,FALSE)</f>
        <v>U14</v>
      </c>
      <c r="H268" t="s">
        <v>598</v>
      </c>
      <c r="I268" t="s">
        <v>606</v>
      </c>
      <c r="J268" s="36">
        <f>AM268</f>
        <v>990</v>
      </c>
      <c r="L268" t="str">
        <f>IF(J268=AI268,"*"," ")</f>
        <v>*</v>
      </c>
      <c r="M268" s="36">
        <f>BH268</f>
        <v>990</v>
      </c>
      <c r="O268" t="str">
        <f>IF(M268=BD268,"*"," ")</f>
        <v>*</v>
      </c>
      <c r="P268" s="36">
        <f>BS268</f>
        <v>990</v>
      </c>
      <c r="R268" t="str">
        <f>IF(P268=BO268,"*"," ")</f>
        <v>*</v>
      </c>
      <c r="T268" s="21" t="str">
        <f>IFERROR(VLOOKUP(A268,'15.07.18.1 Mt Hutt SL'!C:I,7,FALSE)," ")</f>
        <v xml:space="preserve"> </v>
      </c>
      <c r="U268" s="21" t="str">
        <f>IFERROR(VLOOKUP(A268,'15.07.18.2 Mt Hutt SL'!C:I,7,FALSE)," ")</f>
        <v xml:space="preserve"> </v>
      </c>
      <c r="V268" s="21" t="str">
        <f>IFERROR(VLOOKUP(A268,'12.08.18.1 Whaka SL'!A:G,7,FALSE)," ")</f>
        <v xml:space="preserve"> </v>
      </c>
      <c r="W268" s="21" t="str">
        <f>IFERROR(VLOOKUP(A268,'12.08.18.2 Whaka SL'!A:G,7,FALSE)," ")</f>
        <v xml:space="preserve"> </v>
      </c>
      <c r="X268" s="24" t="str">
        <f>IFERROR(VLOOKUP(A268,'20.08.18.1 Coronet SL'!C:K,9,FALSE)," ")</f>
        <v xml:space="preserve"> </v>
      </c>
      <c r="Y268" s="21" t="str">
        <f>IFERROR(VLOOKUP(A268,'20.08.18.2 Coronet SL'!C:K,9,FALSE)," ")</f>
        <v xml:space="preserve"> </v>
      </c>
      <c r="Z268" s="21" t="str">
        <f>IFERROR(VLOOKUP(A268,'16.09.18.1 Mt Hutt SL'!A:B,2,FALSE)," ")</f>
        <v xml:space="preserve"> </v>
      </c>
      <c r="AA268" s="21" t="str">
        <f>IFERROR(VLOOKUP(A268,'16.09.18 .2 Mt Hutt SL'!A:B,2,FALSE)," ")</f>
        <v xml:space="preserve"> </v>
      </c>
      <c r="AB268" s="21" t="str">
        <f>IFERROR(VLOOKUP(A268,'180923.1 WH SL'!C:K,9,FALSE)," ")</f>
        <v xml:space="preserve"> </v>
      </c>
      <c r="AC268" s="21" t="str">
        <f>IFERROR(VLOOKUP(A268,'180927.1 CA SL '!A:L,12,FALSE)," ")</f>
        <v xml:space="preserve"> </v>
      </c>
      <c r="AD268" s="21" t="str">
        <f>IFERROR(VLOOKUP(A268,'180927.2 CA SL'!A:L,12,FALSE)," ")</f>
        <v xml:space="preserve"> </v>
      </c>
      <c r="AE268" s="21" t="str">
        <f>IFERROR(VLOOKUP(A268,'21.10.18.2   Snowplanet SL'!C:J,8,FALSE)," ")</f>
        <v xml:space="preserve"> </v>
      </c>
      <c r="AF268" t="str">
        <f>IFERROR(VLOOKUP(A268,'21.10.18.4 Snowplanet SL'!C:J,8,FALSE)," ")</f>
        <v xml:space="preserve"> </v>
      </c>
      <c r="AH268" s="25">
        <f>IFERROR(VLOOKUP(A268,'18.0 Base List'!A:G,5,FALSE),"990.00")</f>
        <v>990</v>
      </c>
      <c r="AI268" s="25">
        <v>990</v>
      </c>
      <c r="AJ268" t="str">
        <f>IFERROR((SMALL(T268:AF268,1)+SMALL(T268:AF268,2))/2," ")</f>
        <v xml:space="preserve"> </v>
      </c>
      <c r="AK268" t="str">
        <f>IFERROR(SMALL(T268:AF268,1)+(SMALL(T268:AF268,1)*0.2)," ")</f>
        <v xml:space="preserve"> </v>
      </c>
      <c r="AM268" s="25">
        <f>MIN(AI268,AJ268,AK268)</f>
        <v>990</v>
      </c>
      <c r="AP268" s="21" t="str">
        <f>IFERROR(VLOOKUP(A268,'11.08.18.1 Whaka GS'!A:I,9,FALSE)," ")</f>
        <v xml:space="preserve"> </v>
      </c>
      <c r="AQ268" s="21" t="str">
        <f>IFERROR(VLOOKUP(A268,'11.08.18.2 Whaka GS'!A:G,7,FALSE)," ")</f>
        <v xml:space="preserve"> </v>
      </c>
      <c r="AR268" s="21" t="str">
        <f>IFERROR(VLOOKUP(A268,'18.08.18 .1 Coronet GS'!C:K,9,FALSE)," ")</f>
        <v xml:space="preserve"> </v>
      </c>
      <c r="AS268" s="21" t="str">
        <f>IFERROR(VLOOKUP(A268,'18.08.18 .2 Coronet GS'!C:K,9,FALSE)," ")</f>
        <v xml:space="preserve"> </v>
      </c>
      <c r="AT268" s="21" t="str">
        <f>IFERROR(VLOOKUP(A268,'19.08.18 .1 Coronet GS'!C:K,9,FALSE)," ")</f>
        <v xml:space="preserve"> </v>
      </c>
      <c r="AU268" s="21" t="str">
        <f>IFERROR(VLOOKUP(A268,'19.08.18 .2 Coronet GS'!C:K,9,FALSE)," ")</f>
        <v xml:space="preserve"> </v>
      </c>
      <c r="AV268" s="21" t="str">
        <f>IFERROR(VLOOKUP(A268,'15.09.18.1 Mt Hutt GS '!A:B,2,FALSE)," ")</f>
        <v xml:space="preserve"> </v>
      </c>
      <c r="AW268" s="21" t="str">
        <f>IFERROR(VLOOKUP(A268,'180922.1 WH GS'!C:K,9,FALSE)," ")</f>
        <v xml:space="preserve"> </v>
      </c>
      <c r="AX268" s="21" t="str">
        <f>IFERROR(VLOOKUP(A268,'180922.2 WH GS 2'!C:K,9,FALSE)," ")</f>
        <v xml:space="preserve"> </v>
      </c>
      <c r="AY268" s="21" t="str">
        <f>IFERROR(VLOOKUP(A268,'180928.1 CA GS'!A:L,12,FALSE)," " )</f>
        <v xml:space="preserve"> </v>
      </c>
      <c r="AZ268" s="21" t="str">
        <f>IFERROR(VLOOKUP(A268,'180928.2 CA GS'!C:I,7,FALSE)," ")</f>
        <v xml:space="preserve"> </v>
      </c>
      <c r="BA268" s="21" t="str">
        <f>IFERROR(VLOOKUP(A268,'180928.3 CA GS'!C:I,7,FALSE)," ")</f>
        <v xml:space="preserve"> </v>
      </c>
      <c r="BC268" s="25">
        <v>990</v>
      </c>
      <c r="BD268" s="25">
        <v>990</v>
      </c>
      <c r="BE268" t="str">
        <f>IFERROR((SMALL(AP268:BA268,1)+SMALL(AP268:BA268,2))/2," ")</f>
        <v xml:space="preserve"> </v>
      </c>
      <c r="BF268" t="str">
        <f>IFERROR(SMALL(AP268:BA268,1)+(SMALL(AP268:BA268,1)*0.2)," ")</f>
        <v xml:space="preserve"> </v>
      </c>
      <c r="BH268" s="25">
        <f>MIN(BD268,BE268,BF268)</f>
        <v>990</v>
      </c>
      <c r="BK268" s="21" t="str">
        <f>IFERROR(VLOOKUP(A268,'14.09.18 Mt Hutt SG'!A:C,2,FALSE)," ")</f>
        <v xml:space="preserve"> </v>
      </c>
      <c r="BL268" s="21" t="str">
        <f>IFERROR(VLOOKUP(A268,'14.09.18.2 Mt Hutt SG'!A:B,2,FALSE)," ")</f>
        <v xml:space="preserve"> </v>
      </c>
      <c r="BN268" s="25">
        <v>990</v>
      </c>
      <c r="BO268" s="25">
        <v>990</v>
      </c>
      <c r="BP268" t="str">
        <f>IFERROR((SMALL(BK268:BL268,1)+SMALL(BK268:BL268,2))/2," ")</f>
        <v xml:space="preserve"> </v>
      </c>
      <c r="BQ268" t="str">
        <f>IFERROR(SMALL(BK268:BL268,1)+(SMALL(BK268:BL268,1)*0.2)," ")</f>
        <v xml:space="preserve"> </v>
      </c>
      <c r="BS268" s="25">
        <f>MIN(BO268,BP268,BQ268)</f>
        <v>990</v>
      </c>
    </row>
    <row r="269" spans="1:72" x14ac:dyDescent="0.25">
      <c r="A269">
        <v>2015083548</v>
      </c>
      <c r="B269" t="s">
        <v>625</v>
      </c>
      <c r="C269" t="s">
        <v>626</v>
      </c>
      <c r="D269" t="s">
        <v>58</v>
      </c>
      <c r="E269" t="s">
        <v>52</v>
      </c>
      <c r="F269">
        <v>2004</v>
      </c>
      <c r="G269" t="str">
        <f>VLOOKUP(F269,'18 Age Cats'!A:B,2,FALSE)</f>
        <v>U16</v>
      </c>
      <c r="I269" t="s">
        <v>614</v>
      </c>
      <c r="J269" s="36">
        <f>AM269</f>
        <v>990</v>
      </c>
      <c r="L269" t="str">
        <f>IF(J269=AI269,"*"," ")</f>
        <v>*</v>
      </c>
      <c r="M269" s="36">
        <f>BH269</f>
        <v>990</v>
      </c>
      <c r="O269" t="str">
        <f>IF(M269=BD269,"*"," ")</f>
        <v>*</v>
      </c>
      <c r="P269" s="36">
        <f>BS269</f>
        <v>990</v>
      </c>
      <c r="R269" t="str">
        <f>IF(P269=BO269,"*"," ")</f>
        <v>*</v>
      </c>
      <c r="T269" s="21" t="str">
        <f>IFERROR(VLOOKUP(A269,'15.07.18.1 Mt Hutt SL'!C:I,7,FALSE)," ")</f>
        <v xml:space="preserve"> </v>
      </c>
      <c r="U269" s="21" t="str">
        <f>IFERROR(VLOOKUP(A269,'15.07.18.2 Mt Hutt SL'!C:I,7,FALSE)," ")</f>
        <v xml:space="preserve"> </v>
      </c>
      <c r="V269" s="21" t="str">
        <f>IFERROR(VLOOKUP(A269,'12.08.18.1 Whaka SL'!A:G,7,FALSE)," ")</f>
        <v xml:space="preserve"> </v>
      </c>
      <c r="W269" s="21" t="str">
        <f>IFERROR(VLOOKUP(A269,'12.08.18.2 Whaka SL'!A:G,7,FALSE)," ")</f>
        <v xml:space="preserve"> </v>
      </c>
      <c r="X269" s="24" t="str">
        <f>IFERROR(VLOOKUP(A269,'20.08.18.1 Coronet SL'!C:K,9,FALSE)," ")</f>
        <v xml:space="preserve"> </v>
      </c>
      <c r="Y269" s="21" t="str">
        <f>IFERROR(VLOOKUP(A269,'20.08.18.2 Coronet SL'!C:K,9,FALSE)," ")</f>
        <v xml:space="preserve"> </v>
      </c>
      <c r="Z269" s="21" t="str">
        <f>IFERROR(VLOOKUP(A269,'16.09.18.1 Mt Hutt SL'!A:B,2,FALSE)," ")</f>
        <v xml:space="preserve"> </v>
      </c>
      <c r="AA269" s="21" t="str">
        <f>IFERROR(VLOOKUP(A269,'16.09.18 .2 Mt Hutt SL'!A:B,2,FALSE)," ")</f>
        <v xml:space="preserve"> </v>
      </c>
      <c r="AB269" s="21" t="str">
        <f>IFERROR(VLOOKUP(A269,'180923.1 WH SL'!C:K,9,FALSE)," ")</f>
        <v xml:space="preserve"> </v>
      </c>
      <c r="AC269" s="21" t="str">
        <f>IFERROR(VLOOKUP(A269,'180927.1 CA SL '!A:L,12,FALSE)," ")</f>
        <v xml:space="preserve"> </v>
      </c>
      <c r="AD269" s="21" t="str">
        <f>IFERROR(VLOOKUP(A269,'180927.2 CA SL'!A:L,12,FALSE)," ")</f>
        <v xml:space="preserve"> </v>
      </c>
      <c r="AE269" s="21" t="str">
        <f>IFERROR(VLOOKUP(A269,'21.10.18.2   Snowplanet SL'!C:J,8,FALSE)," ")</f>
        <v xml:space="preserve"> </v>
      </c>
      <c r="AF269" t="str">
        <f>IFERROR(VLOOKUP(A269,'21.10.18.4 Snowplanet SL'!C:J,8,FALSE)," ")</f>
        <v xml:space="preserve"> </v>
      </c>
      <c r="AH269" s="25">
        <v>990</v>
      </c>
      <c r="AI269" s="25">
        <v>990</v>
      </c>
      <c r="AJ269" t="str">
        <f>IFERROR((SMALL(T269:AF269,1)+SMALL(T269:AF269,2))/2," ")</f>
        <v xml:space="preserve"> </v>
      </c>
      <c r="AK269" t="str">
        <f>IFERROR(SMALL(T269:AF269,1)+(SMALL(T269:AF269,1)*0.2)," ")</f>
        <v xml:space="preserve"> </v>
      </c>
      <c r="AM269" s="25">
        <f>MIN(AI269,AJ269,AK269)</f>
        <v>990</v>
      </c>
      <c r="AP269" s="21" t="str">
        <f>IFERROR(VLOOKUP(A269,'11.08.18.1 Whaka GS'!A:I,9,FALSE)," ")</f>
        <v xml:space="preserve"> </v>
      </c>
      <c r="AQ269" s="21" t="str">
        <f>IFERROR(VLOOKUP(A269,'11.08.18.2 Whaka GS'!A:G,7,FALSE)," ")</f>
        <v xml:space="preserve"> </v>
      </c>
      <c r="AR269" s="21" t="str">
        <f>IFERROR(VLOOKUP(A269,'18.08.18 .1 Coronet GS'!C:K,9,FALSE)," ")</f>
        <v xml:space="preserve"> </v>
      </c>
      <c r="AS269" s="21" t="str">
        <f>IFERROR(VLOOKUP(A269,'18.08.18 .2 Coronet GS'!C:K,9,FALSE)," ")</f>
        <v xml:space="preserve"> </v>
      </c>
      <c r="AT269" s="21" t="str">
        <f>IFERROR(VLOOKUP(A269,'19.08.18 .1 Coronet GS'!C:K,9,FALSE)," ")</f>
        <v xml:space="preserve"> </v>
      </c>
      <c r="AU269" s="21" t="str">
        <f>IFERROR(VLOOKUP(A269,'19.08.18 .2 Coronet GS'!C:K,9,FALSE)," ")</f>
        <v xml:space="preserve"> </v>
      </c>
      <c r="AV269" s="21" t="str">
        <f>IFERROR(VLOOKUP(A269,'15.09.18.1 Mt Hutt GS '!A:B,2,FALSE)," ")</f>
        <v xml:space="preserve"> </v>
      </c>
      <c r="AW269" s="21" t="str">
        <f>IFERROR(VLOOKUP(A269,'180922.1 WH GS'!C:K,9,FALSE)," ")</f>
        <v xml:space="preserve"> </v>
      </c>
      <c r="AX269" s="21" t="str">
        <f>IFERROR(VLOOKUP(A269,'180922.2 WH GS 2'!C:K,9,FALSE)," ")</f>
        <v xml:space="preserve"> </v>
      </c>
      <c r="AY269" s="21" t="str">
        <f>IFERROR(VLOOKUP(A269,'180928.1 CA GS'!A:L,12,FALSE)," " )</f>
        <v xml:space="preserve"> </v>
      </c>
      <c r="AZ269" s="21" t="str">
        <f>IFERROR(VLOOKUP(A269,'180928.2 CA GS'!C:I,7,FALSE)," ")</f>
        <v xml:space="preserve"> </v>
      </c>
      <c r="BA269" s="21" t="str">
        <f>IFERROR(VLOOKUP(A269,'180928.3 CA GS'!C:I,7,FALSE)," ")</f>
        <v xml:space="preserve"> </v>
      </c>
      <c r="BC269" s="25">
        <v>990</v>
      </c>
      <c r="BD269" s="25">
        <v>990</v>
      </c>
      <c r="BE269" t="str">
        <f>IFERROR((SMALL(AP269:BA269,1)+SMALL(AP269:BA269,2))/2," ")</f>
        <v xml:space="preserve"> </v>
      </c>
      <c r="BF269" t="str">
        <f>IFERROR(SMALL(AP269:BA269,1)+(SMALL(AP269:BA269,1)*0.2)," ")</f>
        <v xml:space="preserve"> </v>
      </c>
      <c r="BH269" s="25">
        <f>MIN(BD269,BE269,BF269)</f>
        <v>990</v>
      </c>
      <c r="BK269" s="21" t="str">
        <f>IFERROR(VLOOKUP(A269,'14.09.18 Mt Hutt SG'!A:C,2,FALSE)," ")</f>
        <v xml:space="preserve"> </v>
      </c>
      <c r="BL269" s="21" t="str">
        <f>IFERROR(VLOOKUP(A269,'14.09.18.2 Mt Hutt SG'!A:B,2,FALSE)," ")</f>
        <v xml:space="preserve"> </v>
      </c>
      <c r="BN269" s="25">
        <v>990</v>
      </c>
      <c r="BO269" s="25">
        <v>990</v>
      </c>
      <c r="BP269" t="str">
        <f>IFERROR((SMALL(BK269:BL269,1)+SMALL(BK269:BL269,2))/2," ")</f>
        <v xml:space="preserve"> </v>
      </c>
      <c r="BQ269" t="str">
        <f>IFERROR(SMALL(BK269:BL269,1)+(SMALL(BK269:BL269,1)*0.2)," ")</f>
        <v xml:space="preserve"> </v>
      </c>
      <c r="BS269" s="25">
        <f>MIN(BO269,BP269,BQ269)</f>
        <v>990</v>
      </c>
    </row>
    <row r="270" spans="1:72" x14ac:dyDescent="0.25">
      <c r="A270">
        <v>2018070385</v>
      </c>
      <c r="B270" t="s">
        <v>660</v>
      </c>
      <c r="C270" t="s">
        <v>626</v>
      </c>
      <c r="D270" t="s">
        <v>58</v>
      </c>
      <c r="E270" t="s">
        <v>57</v>
      </c>
      <c r="F270">
        <v>2006</v>
      </c>
      <c r="G270" t="str">
        <f>VLOOKUP(F270,'18 Age Cats'!A:B,2,FALSE)</f>
        <v>U14</v>
      </c>
      <c r="I270" t="s">
        <v>614</v>
      </c>
      <c r="J270" s="36">
        <f>AM270</f>
        <v>990</v>
      </c>
      <c r="L270" t="str">
        <f>IF(J270=AI270,"*"," ")</f>
        <v>*</v>
      </c>
      <c r="M270" s="36">
        <f>BH270</f>
        <v>990</v>
      </c>
      <c r="O270" t="str">
        <f>IF(M270=BD270,"*"," ")</f>
        <v>*</v>
      </c>
      <c r="P270" s="36">
        <f>BS270</f>
        <v>990</v>
      </c>
      <c r="R270" t="str">
        <f>IF(P270=BO270,"*"," ")</f>
        <v>*</v>
      </c>
      <c r="T270" s="21" t="str">
        <f>IFERROR(VLOOKUP(A270,'15.07.18.1 Mt Hutt SL'!C:I,7,FALSE)," ")</f>
        <v xml:space="preserve"> </v>
      </c>
      <c r="U270" s="21" t="str">
        <f>IFERROR(VLOOKUP(A270,'15.07.18.2 Mt Hutt SL'!C:I,7,FALSE)," ")</f>
        <v xml:space="preserve"> </v>
      </c>
      <c r="V270" s="21" t="str">
        <f>IFERROR(VLOOKUP(A270,'12.08.18.1 Whaka SL'!A:G,7,FALSE)," ")</f>
        <v xml:space="preserve"> </v>
      </c>
      <c r="W270" s="21" t="str">
        <f>IFERROR(VLOOKUP(A270,'12.08.18.2 Whaka SL'!A:G,7,FALSE)," ")</f>
        <v xml:space="preserve"> </v>
      </c>
      <c r="X270" s="24" t="str">
        <f>IFERROR(VLOOKUP(A270,'20.08.18.1 Coronet SL'!C:K,9,FALSE)," ")</f>
        <v xml:space="preserve"> </v>
      </c>
      <c r="Y270" s="21" t="str">
        <f>IFERROR(VLOOKUP(A270,'20.08.18.2 Coronet SL'!C:K,9,FALSE)," ")</f>
        <v xml:space="preserve"> </v>
      </c>
      <c r="Z270" s="21" t="str">
        <f>IFERROR(VLOOKUP(A270,'16.09.18.1 Mt Hutt SL'!A:B,2,FALSE)," ")</f>
        <v xml:space="preserve"> </v>
      </c>
      <c r="AA270" s="21" t="str">
        <f>IFERROR(VLOOKUP(A270,'16.09.18 .2 Mt Hutt SL'!A:B,2,FALSE)," ")</f>
        <v xml:space="preserve"> </v>
      </c>
      <c r="AB270" s="21" t="str">
        <f>IFERROR(VLOOKUP(A270,'180923.1 WH SL'!C:K,9,FALSE)," ")</f>
        <v xml:space="preserve"> </v>
      </c>
      <c r="AC270" s="21" t="str">
        <f>IFERROR(VLOOKUP(A270,'180927.1 CA SL '!A:L,12,FALSE)," ")</f>
        <v xml:space="preserve"> </v>
      </c>
      <c r="AD270" s="21" t="str">
        <f>IFERROR(VLOOKUP(A270,'180927.2 CA SL'!A:L,12,FALSE)," ")</f>
        <v xml:space="preserve"> </v>
      </c>
      <c r="AE270" s="21" t="str">
        <f>IFERROR(VLOOKUP(A270,'21.10.18.2   Snowplanet SL'!C:J,8,FALSE)," ")</f>
        <v xml:space="preserve"> </v>
      </c>
      <c r="AF270" t="str">
        <f>IFERROR(VLOOKUP(A270,'21.10.18.4 Snowplanet SL'!C:J,8,FALSE)," ")</f>
        <v xml:space="preserve"> </v>
      </c>
      <c r="AH270" s="25">
        <v>990</v>
      </c>
      <c r="AI270" s="25">
        <v>990</v>
      </c>
      <c r="AJ270" t="str">
        <f>IFERROR((SMALL(T270:AF270,1)+SMALL(T270:AF270,2))/2," ")</f>
        <v xml:space="preserve"> </v>
      </c>
      <c r="AK270" t="str">
        <f>IFERROR(SMALL(T270:AF270,1)+(SMALL(T270:AF270,1)*0.2)," ")</f>
        <v xml:space="preserve"> </v>
      </c>
      <c r="AM270" s="25">
        <f>MIN(AI270,AJ270,AK270)</f>
        <v>990</v>
      </c>
      <c r="AP270" s="21" t="str">
        <f>IFERROR(VLOOKUP(A270,'11.08.18.1 Whaka GS'!A:I,9,FALSE)," ")</f>
        <v xml:space="preserve"> </v>
      </c>
      <c r="AQ270" s="21" t="str">
        <f>IFERROR(VLOOKUP(A270,'11.08.18.2 Whaka GS'!A:G,7,FALSE)," ")</f>
        <v xml:space="preserve"> </v>
      </c>
      <c r="AR270" s="21" t="str">
        <f>IFERROR(VLOOKUP(A270,'18.08.18 .1 Coronet GS'!C:K,9,FALSE)," ")</f>
        <v xml:space="preserve"> </v>
      </c>
      <c r="AS270" s="21" t="str">
        <f>IFERROR(VLOOKUP(A270,'18.08.18 .2 Coronet GS'!C:K,9,FALSE)," ")</f>
        <v xml:space="preserve"> </v>
      </c>
      <c r="AT270" s="21" t="str">
        <f>IFERROR(VLOOKUP(A270,'19.08.18 .1 Coronet GS'!C:K,9,FALSE)," ")</f>
        <v xml:space="preserve"> </v>
      </c>
      <c r="AU270" s="21" t="str">
        <f>IFERROR(VLOOKUP(A270,'19.08.18 .2 Coronet GS'!C:K,9,FALSE)," ")</f>
        <v xml:space="preserve"> </v>
      </c>
      <c r="AV270" s="21" t="str">
        <f>IFERROR(VLOOKUP(A270,'15.09.18.1 Mt Hutt GS '!A:B,2,FALSE)," ")</f>
        <v xml:space="preserve"> </v>
      </c>
      <c r="AW270" s="21" t="str">
        <f>IFERROR(VLOOKUP(A270,'180922.1 WH GS'!C:K,9,FALSE)," ")</f>
        <v xml:space="preserve"> </v>
      </c>
      <c r="AX270" s="21" t="str">
        <f>IFERROR(VLOOKUP(A270,'180922.2 WH GS 2'!C:K,9,FALSE)," ")</f>
        <v xml:space="preserve"> </v>
      </c>
      <c r="AY270" s="21" t="str">
        <f>IFERROR(VLOOKUP(A270,'180928.1 CA GS'!A:L,12,FALSE)," " )</f>
        <v xml:space="preserve"> </v>
      </c>
      <c r="AZ270" s="21" t="str">
        <f>IFERROR(VLOOKUP(A270,'180928.2 CA GS'!C:I,7,FALSE)," ")</f>
        <v xml:space="preserve"> </v>
      </c>
      <c r="BA270" s="21" t="str">
        <f>IFERROR(VLOOKUP(A270,'180928.3 CA GS'!C:I,7,FALSE)," ")</f>
        <v xml:space="preserve"> </v>
      </c>
      <c r="BC270" s="25">
        <v>990</v>
      </c>
      <c r="BD270" s="25">
        <v>990</v>
      </c>
      <c r="BE270" t="str">
        <f>IFERROR((SMALL(AP270:BA270,1)+SMALL(AP270:BA270,2))/2," ")</f>
        <v xml:space="preserve"> </v>
      </c>
      <c r="BF270" t="str">
        <f>IFERROR(SMALL(AP270:BA270,1)+(SMALL(AP270:BA270,1)*0.2)," ")</f>
        <v xml:space="preserve"> </v>
      </c>
      <c r="BH270" s="25">
        <f>MIN(BD270,BE270,BF270)</f>
        <v>990</v>
      </c>
      <c r="BK270" s="21" t="str">
        <f>IFERROR(VLOOKUP(A270,'14.09.18 Mt Hutt SG'!A:C,2,FALSE)," ")</f>
        <v xml:space="preserve"> </v>
      </c>
      <c r="BL270" s="21" t="str">
        <f>IFERROR(VLOOKUP(A270,'14.09.18.2 Mt Hutt SG'!A:B,2,FALSE)," ")</f>
        <v xml:space="preserve"> </v>
      </c>
      <c r="BN270" s="25">
        <v>990</v>
      </c>
      <c r="BO270" s="25">
        <v>990</v>
      </c>
      <c r="BP270" t="str">
        <f>IFERROR((SMALL(BK270:BL270,1)+SMALL(BK270:BL270,2))/2," ")</f>
        <v xml:space="preserve"> </v>
      </c>
      <c r="BQ270" t="str">
        <f>IFERROR(SMALL(BK270:BL270,1)+(SMALL(BK270:BL270,1)*0.2)," ")</f>
        <v xml:space="preserve"> </v>
      </c>
      <c r="BS270" s="25">
        <f>MIN(BO270,BP270,BQ270)</f>
        <v>990</v>
      </c>
    </row>
    <row r="271" spans="1:72" x14ac:dyDescent="0.25">
      <c r="A271">
        <v>2016071150</v>
      </c>
      <c r="B271" t="s">
        <v>274</v>
      </c>
      <c r="C271" t="s">
        <v>264</v>
      </c>
      <c r="E271" t="s">
        <v>57</v>
      </c>
      <c r="F271">
        <v>2002</v>
      </c>
      <c r="G271" t="str">
        <f>VLOOKUP(F271,'18 Age Cats'!A:B,2,FALSE)</f>
        <v>U19</v>
      </c>
      <c r="J271" s="36">
        <f>AM271</f>
        <v>189.15600000000001</v>
      </c>
      <c r="K271">
        <v>33</v>
      </c>
      <c r="L271" t="str">
        <f>IF(J271=AI271,"*"," ")</f>
        <v xml:space="preserve"> </v>
      </c>
      <c r="M271" s="36">
        <f>BH271</f>
        <v>313.92750000000001</v>
      </c>
      <c r="N271">
        <v>61</v>
      </c>
      <c r="O271" t="str">
        <f>IF(M271=BD271,"*"," ")</f>
        <v>*</v>
      </c>
      <c r="P271" s="36">
        <f>BS271</f>
        <v>990</v>
      </c>
      <c r="R271" t="str">
        <f>IF(P271=BO271,"*"," ")</f>
        <v>*</v>
      </c>
      <c r="T271" s="21" t="str">
        <f>IFERROR(VLOOKUP(A271,'15.07.18.1 Mt Hutt SL'!C:I,7,FALSE)," ")</f>
        <v xml:space="preserve"> </v>
      </c>
      <c r="U271" s="21">
        <f>IFERROR(VLOOKUP(A271,'15.07.18.2 Mt Hutt SL'!C:I,7,FALSE)," ")</f>
        <v>157.63</v>
      </c>
      <c r="V271" s="21" t="str">
        <f>IFERROR(VLOOKUP(A271,'12.08.18.1 Whaka SL'!A:G,7,FALSE)," ")</f>
        <v xml:space="preserve"> </v>
      </c>
      <c r="W271" s="21" t="str">
        <f>IFERROR(VLOOKUP(A271,'12.08.18.2 Whaka SL'!A:G,7,FALSE)," ")</f>
        <v xml:space="preserve"> </v>
      </c>
      <c r="X271" s="24" t="str">
        <f>IFERROR(VLOOKUP(A271,'20.08.18.1 Coronet SL'!C:K,9,FALSE)," ")</f>
        <v xml:space="preserve"> </v>
      </c>
      <c r="Y271" s="21" t="str">
        <f>IFERROR(VLOOKUP(A271,'20.08.18.2 Coronet SL'!C:K,9,FALSE)," ")</f>
        <v xml:space="preserve"> </v>
      </c>
      <c r="Z271" s="21" t="str">
        <f>IFERROR(VLOOKUP(A271,'16.09.18.1 Mt Hutt SL'!A:B,2,FALSE)," ")</f>
        <v xml:space="preserve"> </v>
      </c>
      <c r="AA271" s="21" t="str">
        <f>IFERROR(VLOOKUP(A271,'16.09.18 .2 Mt Hutt SL'!A:B,2,FALSE)," ")</f>
        <v xml:space="preserve"> </v>
      </c>
      <c r="AB271" s="21" t="str">
        <f>IFERROR(VLOOKUP(A271,'180923.1 WH SL'!C:K,9,FALSE)," ")</f>
        <v xml:space="preserve"> </v>
      </c>
      <c r="AC271" s="21" t="str">
        <f>IFERROR(VLOOKUP(A271,'180927.1 CA SL '!A:L,12,FALSE)," ")</f>
        <v xml:space="preserve"> </v>
      </c>
      <c r="AD271" s="21" t="str">
        <f>IFERROR(VLOOKUP(A271,'180927.2 CA SL'!A:L,12,FALSE)," ")</f>
        <v xml:space="preserve"> </v>
      </c>
      <c r="AE271" s="21" t="str">
        <f>IFERROR(VLOOKUP(A271,'21.10.18.2   Snowplanet SL'!C:J,8,FALSE)," ")</f>
        <v xml:space="preserve"> </v>
      </c>
      <c r="AF271" t="str">
        <f>IFERROR(VLOOKUP(A271,'21.10.18.4 Snowplanet SL'!C:J,8,FALSE)," ")</f>
        <v xml:space="preserve"> </v>
      </c>
      <c r="AH271" s="25">
        <f>IFERROR(VLOOKUP(A271,'18.0 Base List'!A:G,5,FALSE),"990.00")</f>
        <v>211.125</v>
      </c>
      <c r="AI271" s="25">
        <f>AH271+(AH271*0.5)</f>
        <v>316.6875</v>
      </c>
      <c r="AJ271" t="str">
        <f>IFERROR((SMALL(T271:AF271,1)+SMALL(T271:AF271,2))/2," ")</f>
        <v xml:space="preserve"> </v>
      </c>
      <c r="AK271">
        <f>IFERROR(SMALL(T271:AF271,1)+(SMALL(T271:AF271,1)*0.2)," ")</f>
        <v>189.15600000000001</v>
      </c>
      <c r="AM271" s="25">
        <f>MIN(AI271,AJ271,AK271)</f>
        <v>189.15600000000001</v>
      </c>
      <c r="AP271" s="21" t="str">
        <f>IFERROR(VLOOKUP(A271,'11.08.18.1 Whaka GS'!A:I,9,FALSE)," ")</f>
        <v xml:space="preserve"> </v>
      </c>
      <c r="AQ271" s="21" t="str">
        <f>IFERROR(VLOOKUP(A271,'11.08.18.2 Whaka GS'!A:G,7,FALSE)," ")</f>
        <v xml:space="preserve"> </v>
      </c>
      <c r="AR271" s="21" t="str">
        <f>IFERROR(VLOOKUP(A271,'18.08.18 .1 Coronet GS'!C:K,9,FALSE)," ")</f>
        <v xml:space="preserve"> </v>
      </c>
      <c r="AS271" s="21" t="str">
        <f>IFERROR(VLOOKUP(A271,'18.08.18 .2 Coronet GS'!C:K,9,FALSE)," ")</f>
        <v xml:space="preserve"> </v>
      </c>
      <c r="AT271" s="21" t="str">
        <f>IFERROR(VLOOKUP(A271,'19.08.18 .1 Coronet GS'!C:K,9,FALSE)," ")</f>
        <v xml:space="preserve"> </v>
      </c>
      <c r="AU271" s="21" t="str">
        <f>IFERROR(VLOOKUP(A271,'19.08.18 .2 Coronet GS'!C:K,9,FALSE)," ")</f>
        <v xml:space="preserve"> </v>
      </c>
      <c r="AV271" s="21" t="str">
        <f>IFERROR(VLOOKUP(A271,'15.09.18.1 Mt Hutt GS '!A:B,2,FALSE)," ")</f>
        <v xml:space="preserve"> </v>
      </c>
      <c r="AW271" s="21" t="str">
        <f>IFERROR(VLOOKUP(A271,'180922.1 WH GS'!C:K,9,FALSE)," ")</f>
        <v xml:space="preserve"> </v>
      </c>
      <c r="AX271" s="21" t="str">
        <f>IFERROR(VLOOKUP(A271,'180922.2 WH GS 2'!C:K,9,FALSE)," ")</f>
        <v xml:space="preserve"> </v>
      </c>
      <c r="AY271" s="21" t="str">
        <f>IFERROR(VLOOKUP(A271,'180928.1 CA GS'!A:L,12,FALSE)," " )</f>
        <v xml:space="preserve"> </v>
      </c>
      <c r="AZ271" s="21" t="str">
        <f>IFERROR(VLOOKUP(A271,'180928.2 CA GS'!C:I,7,FALSE)," ")</f>
        <v xml:space="preserve"> </v>
      </c>
      <c r="BA271" s="21" t="str">
        <f>IFERROR(VLOOKUP(A271,'180928.3 CA GS'!C:I,7,FALSE)," ")</f>
        <v xml:space="preserve"> </v>
      </c>
      <c r="BC271" s="25">
        <f>IFERROR(VLOOKUP(A271,'18.0 Base List'!A:F,6,FALSE),"990.00")</f>
        <v>209.285</v>
      </c>
      <c r="BD271" s="25">
        <f>BC271+(BC271*0.5)</f>
        <v>313.92750000000001</v>
      </c>
      <c r="BE271" t="str">
        <f>IFERROR((SMALL(AP271:BA271,1)+SMALL(AP271:BA271,2))/2," ")</f>
        <v xml:space="preserve"> </v>
      </c>
      <c r="BF271" t="str">
        <f>IFERROR(SMALL(AP271:BA271,1)+(SMALL(AP271:BA271,1)*0.2)," ")</f>
        <v xml:space="preserve"> </v>
      </c>
      <c r="BH271" s="25">
        <f>MIN(BD271,BE271,BF271)</f>
        <v>313.92750000000001</v>
      </c>
      <c r="BK271" s="21" t="str">
        <f>IFERROR(VLOOKUP(A271,'14.09.18 Mt Hutt SG'!A:C,2,FALSE)," ")</f>
        <v xml:space="preserve"> </v>
      </c>
      <c r="BL271" s="21" t="str">
        <f>IFERROR(VLOOKUP(A271,'14.09.18.2 Mt Hutt SG'!A:B,2,FALSE)," ")</f>
        <v xml:space="preserve"> </v>
      </c>
      <c r="BN271" s="25">
        <v>990</v>
      </c>
      <c r="BO271" s="25">
        <v>990</v>
      </c>
      <c r="BP271" t="str">
        <f>IFERROR((SMALL(BK271:BL271,1)+SMALL(BK271:BL271,2))/2," ")</f>
        <v xml:space="preserve"> </v>
      </c>
      <c r="BQ271" t="str">
        <f>IFERROR(SMALL(BK271:BL271,1)+(SMALL(BK271:BL271,1)*0.2)," ")</f>
        <v xml:space="preserve"> </v>
      </c>
      <c r="BS271" s="25">
        <f>MIN(BO271,BP271,BQ271)</f>
        <v>990</v>
      </c>
    </row>
    <row r="272" spans="1:72" x14ac:dyDescent="0.25">
      <c r="A272">
        <v>2014092359</v>
      </c>
      <c r="B272" t="s">
        <v>589</v>
      </c>
      <c r="C272" t="s">
        <v>264</v>
      </c>
      <c r="E272" t="s">
        <v>57</v>
      </c>
      <c r="F272">
        <v>2006</v>
      </c>
      <c r="G272" t="str">
        <f>VLOOKUP(F272,'18 Age Cats'!A:B,2,FALSE)</f>
        <v>U14</v>
      </c>
      <c r="J272" s="36">
        <f>AM272</f>
        <v>990</v>
      </c>
      <c r="L272" t="str">
        <f>IF(J272=AI272,"*"," ")</f>
        <v>*</v>
      </c>
      <c r="M272" s="36">
        <f>BH272</f>
        <v>990</v>
      </c>
      <c r="O272" t="str">
        <f>IF(M272=BD272,"*"," ")</f>
        <v>*</v>
      </c>
      <c r="P272" s="36">
        <f>BS272</f>
        <v>990</v>
      </c>
      <c r="R272" t="str">
        <f>IF(P272=BO272,"*"," ")</f>
        <v>*</v>
      </c>
      <c r="T272" s="21" t="str">
        <f>IFERROR(VLOOKUP(A272,'15.07.18.1 Mt Hutt SL'!C:I,7,FALSE)," ")</f>
        <v xml:space="preserve"> </v>
      </c>
      <c r="U272" s="21" t="str">
        <f>IFERROR(VLOOKUP(A272,'15.07.18.2 Mt Hutt SL'!C:I,7,FALSE)," ")</f>
        <v xml:space="preserve"> </v>
      </c>
      <c r="V272" s="21" t="str">
        <f>IFERROR(VLOOKUP(A272,'12.08.18.1 Whaka SL'!A:G,7,FALSE)," ")</f>
        <v xml:space="preserve"> </v>
      </c>
      <c r="W272" s="21" t="str">
        <f>IFERROR(VLOOKUP(A272,'12.08.18.2 Whaka SL'!A:G,7,FALSE)," ")</f>
        <v xml:space="preserve"> </v>
      </c>
      <c r="X272" s="24" t="str">
        <f>IFERROR(VLOOKUP(A272,'20.08.18.1 Coronet SL'!C:K,9,FALSE)," ")</f>
        <v xml:space="preserve"> </v>
      </c>
      <c r="Y272" s="21" t="str">
        <f>IFERROR(VLOOKUP(A272,'20.08.18.2 Coronet SL'!C:K,9,FALSE)," ")</f>
        <v xml:space="preserve"> </v>
      </c>
      <c r="Z272" s="21" t="str">
        <f>IFERROR(VLOOKUP(A272,'16.09.18.1 Mt Hutt SL'!A:B,2,FALSE)," ")</f>
        <v xml:space="preserve"> </v>
      </c>
      <c r="AA272" s="21" t="str">
        <f>IFERROR(VLOOKUP(A272,'16.09.18 .2 Mt Hutt SL'!A:B,2,FALSE)," ")</f>
        <v xml:space="preserve"> </v>
      </c>
      <c r="AB272" s="21" t="str">
        <f>IFERROR(VLOOKUP(A272,'180923.1 WH SL'!C:K,9,FALSE)," ")</f>
        <v xml:space="preserve"> </v>
      </c>
      <c r="AC272" s="21" t="str">
        <f>IFERROR(VLOOKUP(A272,'180927.1 CA SL '!A:L,12,FALSE)," ")</f>
        <v xml:space="preserve"> </v>
      </c>
      <c r="AD272" s="21" t="str">
        <f>IFERROR(VLOOKUP(A272,'180927.2 CA SL'!A:L,12,FALSE)," ")</f>
        <v xml:space="preserve"> </v>
      </c>
      <c r="AE272" s="21" t="str">
        <f>IFERROR(VLOOKUP(A272,'21.10.18.2   Snowplanet SL'!C:J,8,FALSE)," ")</f>
        <v xml:space="preserve"> </v>
      </c>
      <c r="AF272" t="str">
        <f>IFERROR(VLOOKUP(A272,'21.10.18.4 Snowplanet SL'!C:J,8,FALSE)," ")</f>
        <v xml:space="preserve"> </v>
      </c>
      <c r="AH272" s="25">
        <v>990</v>
      </c>
      <c r="AI272" s="25">
        <v>990</v>
      </c>
      <c r="AJ272" t="str">
        <f>IFERROR((SMALL(T272:AF272,1)+SMALL(T272:AF272,2))/2," ")</f>
        <v xml:space="preserve"> </v>
      </c>
      <c r="AK272" t="str">
        <f>IFERROR(SMALL(T272:AF272,1)+(SMALL(T272:AF272,1)*0.2)," ")</f>
        <v xml:space="preserve"> </v>
      </c>
      <c r="AM272" s="25">
        <f>MIN(AI272,AJ272,AK272)</f>
        <v>990</v>
      </c>
      <c r="AP272" s="21" t="str">
        <f>IFERROR(VLOOKUP(A272,'11.08.18.1 Whaka GS'!A:I,9,FALSE)," ")</f>
        <v xml:space="preserve"> </v>
      </c>
      <c r="AQ272" s="21" t="str">
        <f>IFERROR(VLOOKUP(A272,'11.08.18.2 Whaka GS'!A:G,7,FALSE)," ")</f>
        <v xml:space="preserve"> </v>
      </c>
      <c r="AR272" s="21" t="str">
        <f>IFERROR(VLOOKUP(A272,'18.08.18 .1 Coronet GS'!C:K,9,FALSE)," ")</f>
        <v xml:space="preserve"> </v>
      </c>
      <c r="AS272" s="21" t="str">
        <f>IFERROR(VLOOKUP(A272,'18.08.18 .2 Coronet GS'!C:K,9,FALSE)," ")</f>
        <v xml:space="preserve"> </v>
      </c>
      <c r="AT272" s="21" t="str">
        <f>IFERROR(VLOOKUP(A272,'19.08.18 .1 Coronet GS'!C:K,9,FALSE)," ")</f>
        <v xml:space="preserve"> </v>
      </c>
      <c r="AU272" s="21" t="str">
        <f>IFERROR(VLOOKUP(A272,'19.08.18 .2 Coronet GS'!C:K,9,FALSE)," ")</f>
        <v xml:space="preserve"> </v>
      </c>
      <c r="AV272" s="21" t="str">
        <f>IFERROR(VLOOKUP(A272,'15.09.18.1 Mt Hutt GS '!A:B,2,FALSE)," ")</f>
        <v xml:space="preserve"> </v>
      </c>
      <c r="AW272" s="21" t="str">
        <f>IFERROR(VLOOKUP(A272,'180922.1 WH GS'!C:K,9,FALSE)," ")</f>
        <v xml:space="preserve"> </v>
      </c>
      <c r="AX272" s="21" t="str">
        <f>IFERROR(VLOOKUP(A272,'180922.2 WH GS 2'!C:K,9,FALSE)," ")</f>
        <v xml:space="preserve"> </v>
      </c>
      <c r="AY272" s="21" t="str">
        <f>IFERROR(VLOOKUP(A272,'180928.1 CA GS'!A:L,12,FALSE)," " )</f>
        <v xml:space="preserve"> </v>
      </c>
      <c r="AZ272" s="21" t="str">
        <f>IFERROR(VLOOKUP(A272,'180928.2 CA GS'!C:I,7,FALSE)," ")</f>
        <v xml:space="preserve"> </v>
      </c>
      <c r="BA272" s="21" t="str">
        <f>IFERROR(VLOOKUP(A272,'180928.3 CA GS'!C:I,7,FALSE)," ")</f>
        <v xml:space="preserve"> </v>
      </c>
      <c r="BC272" s="25">
        <v>990</v>
      </c>
      <c r="BD272" s="25">
        <v>990</v>
      </c>
      <c r="BE272" t="str">
        <f>IFERROR((SMALL(AP272:BA272,1)+SMALL(AP272:BA272,2))/2," ")</f>
        <v xml:space="preserve"> </v>
      </c>
      <c r="BF272" t="str">
        <f>IFERROR(SMALL(AP272:BA272,1)+(SMALL(AP272:BA272,1)*0.2)," ")</f>
        <v xml:space="preserve"> </v>
      </c>
      <c r="BH272" s="25">
        <f>MIN(BD272,BE272,BF272)</f>
        <v>990</v>
      </c>
      <c r="BK272" s="21" t="str">
        <f>IFERROR(VLOOKUP(A272,'14.09.18 Mt Hutt SG'!A:C,2,FALSE)," ")</f>
        <v xml:space="preserve"> </v>
      </c>
      <c r="BL272" s="21" t="str">
        <f>IFERROR(VLOOKUP(A272,'14.09.18.2 Mt Hutt SG'!A:B,2,FALSE)," ")</f>
        <v xml:space="preserve"> </v>
      </c>
      <c r="BN272" s="25">
        <v>990</v>
      </c>
      <c r="BO272" s="25">
        <v>990</v>
      </c>
      <c r="BP272" t="str">
        <f>IFERROR((SMALL(BK272:BL272,1)+SMALL(BK272:BL272,2))/2," ")</f>
        <v xml:space="preserve"> </v>
      </c>
      <c r="BQ272" t="str">
        <f>IFERROR(SMALL(BK272:BL272,1)+(SMALL(BK272:BL272,1)*0.2)," ")</f>
        <v xml:space="preserve"> </v>
      </c>
      <c r="BS272" s="25">
        <f>MIN(BO272,BP272,BQ272)</f>
        <v>990</v>
      </c>
    </row>
    <row r="273" spans="1:72" x14ac:dyDescent="0.25">
      <c r="A273">
        <v>2014092361</v>
      </c>
      <c r="B273" t="s">
        <v>263</v>
      </c>
      <c r="C273" t="s">
        <v>264</v>
      </c>
      <c r="E273" t="s">
        <v>57</v>
      </c>
      <c r="F273">
        <v>2004</v>
      </c>
      <c r="G273" t="str">
        <f>VLOOKUP(F273,'18 Age Cats'!A:B,2,FALSE)</f>
        <v>U16</v>
      </c>
      <c r="J273" s="36">
        <f>AM273</f>
        <v>990</v>
      </c>
      <c r="L273" t="str">
        <f>IF(J273=AI273,"*"," ")</f>
        <v>*</v>
      </c>
      <c r="M273" s="36">
        <f>BH273</f>
        <v>990</v>
      </c>
      <c r="O273" t="str">
        <f>IF(M273=BD273,"*"," ")</f>
        <v>*</v>
      </c>
      <c r="P273" s="36">
        <f>BS273</f>
        <v>990</v>
      </c>
      <c r="R273" t="str">
        <f>IF(P273=BO273,"*"," ")</f>
        <v>*</v>
      </c>
      <c r="T273" s="21" t="str">
        <f>IFERROR(VLOOKUP(A273,'15.07.18.1 Mt Hutt SL'!C:I,7,FALSE)," ")</f>
        <v xml:space="preserve"> </v>
      </c>
      <c r="U273" s="21" t="str">
        <f>IFERROR(VLOOKUP(A273,'15.07.18.2 Mt Hutt SL'!C:I,7,FALSE)," ")</f>
        <v xml:space="preserve"> </v>
      </c>
      <c r="V273" s="21" t="str">
        <f>IFERROR(VLOOKUP(A273,'12.08.18.1 Whaka SL'!A:G,7,FALSE)," ")</f>
        <v xml:space="preserve"> </v>
      </c>
      <c r="W273" s="21" t="str">
        <f>IFERROR(VLOOKUP(A273,'12.08.18.2 Whaka SL'!A:G,7,FALSE)," ")</f>
        <v xml:space="preserve"> </v>
      </c>
      <c r="X273" s="24" t="str">
        <f>IFERROR(VLOOKUP(A273,'20.08.18.1 Coronet SL'!C:K,9,FALSE)," ")</f>
        <v xml:space="preserve"> </v>
      </c>
      <c r="Y273" s="21" t="str">
        <f>IFERROR(VLOOKUP(A273,'20.08.18.2 Coronet SL'!C:K,9,FALSE)," ")</f>
        <v xml:space="preserve"> </v>
      </c>
      <c r="Z273" s="21" t="str">
        <f>IFERROR(VLOOKUP(A273,'16.09.18.1 Mt Hutt SL'!A:B,2,FALSE)," ")</f>
        <v xml:space="preserve"> </v>
      </c>
      <c r="AA273" s="21" t="str">
        <f>IFERROR(VLOOKUP(A273,'16.09.18 .2 Mt Hutt SL'!A:B,2,FALSE)," ")</f>
        <v xml:space="preserve"> </v>
      </c>
      <c r="AB273" s="21" t="str">
        <f>IFERROR(VLOOKUP(A273,'180923.1 WH SL'!C:K,9,FALSE)," ")</f>
        <v xml:space="preserve"> </v>
      </c>
      <c r="AC273" s="21" t="str">
        <f>IFERROR(VLOOKUP(A273,'180927.1 CA SL '!A:L,12,FALSE)," ")</f>
        <v xml:space="preserve"> </v>
      </c>
      <c r="AD273" s="21" t="str">
        <f>IFERROR(VLOOKUP(A273,'180927.2 CA SL'!A:L,12,FALSE)," ")</f>
        <v xml:space="preserve"> </v>
      </c>
      <c r="AE273" s="21" t="str">
        <f>IFERROR(VLOOKUP(A273,'21.10.18.2   Snowplanet SL'!C:J,8,FALSE)," ")</f>
        <v xml:space="preserve"> </v>
      </c>
      <c r="AF273" t="str">
        <f>IFERROR(VLOOKUP(A273,'21.10.18.4 Snowplanet SL'!C:J,8,FALSE)," ")</f>
        <v xml:space="preserve"> </v>
      </c>
      <c r="AH273" s="25">
        <f>IFERROR(VLOOKUP(A273,'18.0 Base List'!A:G,5,FALSE),"990.00")</f>
        <v>990</v>
      </c>
      <c r="AI273" s="25">
        <v>990</v>
      </c>
      <c r="AJ273" t="str">
        <f>IFERROR((SMALL(T273:AF273,1)+SMALL(T273:AF273,2))/2," ")</f>
        <v xml:space="preserve"> </v>
      </c>
      <c r="AK273" t="str">
        <f>IFERROR(SMALL(T273:AF273,1)+(SMALL(T273:AF273,1)*0.2)," ")</f>
        <v xml:space="preserve"> </v>
      </c>
      <c r="AM273" s="25">
        <f>MIN(AI273,AJ273,AK273)</f>
        <v>990</v>
      </c>
      <c r="AP273" s="21" t="str">
        <f>IFERROR(VLOOKUP(A273,'11.08.18.1 Whaka GS'!A:I,9,FALSE)," ")</f>
        <v xml:space="preserve"> </v>
      </c>
      <c r="AQ273" s="21" t="str">
        <f>IFERROR(VLOOKUP(A273,'11.08.18.2 Whaka GS'!A:G,7,FALSE)," ")</f>
        <v xml:space="preserve"> </v>
      </c>
      <c r="AR273" s="21" t="str">
        <f>IFERROR(VLOOKUP(A273,'18.08.18 .1 Coronet GS'!C:K,9,FALSE)," ")</f>
        <v xml:space="preserve"> </v>
      </c>
      <c r="AS273" s="21" t="str">
        <f>IFERROR(VLOOKUP(A273,'18.08.18 .2 Coronet GS'!C:K,9,FALSE)," ")</f>
        <v xml:space="preserve"> </v>
      </c>
      <c r="AT273" s="21" t="str">
        <f>IFERROR(VLOOKUP(A273,'19.08.18 .1 Coronet GS'!C:K,9,FALSE)," ")</f>
        <v xml:space="preserve"> </v>
      </c>
      <c r="AU273" s="21" t="str">
        <f>IFERROR(VLOOKUP(A273,'19.08.18 .2 Coronet GS'!C:K,9,FALSE)," ")</f>
        <v xml:space="preserve"> </v>
      </c>
      <c r="AV273" s="21" t="str">
        <f>IFERROR(VLOOKUP(A273,'15.09.18.1 Mt Hutt GS '!A:B,2,FALSE)," ")</f>
        <v xml:space="preserve"> </v>
      </c>
      <c r="AW273" s="21" t="str">
        <f>IFERROR(VLOOKUP(A273,'180922.1 WH GS'!C:K,9,FALSE)," ")</f>
        <v xml:space="preserve"> </v>
      </c>
      <c r="AX273" s="21" t="str">
        <f>IFERROR(VLOOKUP(A273,'180922.2 WH GS 2'!C:K,9,FALSE)," ")</f>
        <v xml:space="preserve"> </v>
      </c>
      <c r="AY273" s="21" t="str">
        <f>IFERROR(VLOOKUP(A273,'180928.1 CA GS'!A:L,12,FALSE)," " )</f>
        <v xml:space="preserve"> </v>
      </c>
      <c r="AZ273" s="21" t="str">
        <f>IFERROR(VLOOKUP(A273,'180928.2 CA GS'!C:I,7,FALSE)," ")</f>
        <v xml:space="preserve"> </v>
      </c>
      <c r="BA273" s="21" t="str">
        <f>IFERROR(VLOOKUP(A273,'180928.3 CA GS'!C:I,7,FALSE)," ")</f>
        <v xml:space="preserve"> </v>
      </c>
      <c r="BC273" s="25">
        <v>990</v>
      </c>
      <c r="BD273" s="25">
        <v>990</v>
      </c>
      <c r="BE273" t="str">
        <f>IFERROR((SMALL(AP273:BA273,1)+SMALL(AP273:BA273,2))/2," ")</f>
        <v xml:space="preserve"> </v>
      </c>
      <c r="BF273" t="str">
        <f>IFERROR(SMALL(AP273:BA273,1)+(SMALL(AP273:BA273,1)*0.2)," ")</f>
        <v xml:space="preserve"> </v>
      </c>
      <c r="BH273" s="25">
        <f>MIN(BD273,BE273,BF273)</f>
        <v>990</v>
      </c>
      <c r="BK273" s="21" t="str">
        <f>IFERROR(VLOOKUP(A273,'14.09.18 Mt Hutt SG'!A:C,2,FALSE)," ")</f>
        <v xml:space="preserve"> </v>
      </c>
      <c r="BL273" s="21" t="str">
        <f>IFERROR(VLOOKUP(A273,'14.09.18.2 Mt Hutt SG'!A:B,2,FALSE)," ")</f>
        <v xml:space="preserve"> </v>
      </c>
      <c r="BN273" s="25">
        <v>990</v>
      </c>
      <c r="BO273" s="25">
        <v>990</v>
      </c>
      <c r="BP273" t="str">
        <f>IFERROR((SMALL(BK273:BL273,1)+SMALL(BK273:BL273,2))/2," ")</f>
        <v xml:space="preserve"> </v>
      </c>
      <c r="BQ273" t="str">
        <f>IFERROR(SMALL(BK273:BL273,1)+(SMALL(BK273:BL273,1)*0.2)," ")</f>
        <v xml:space="preserve"> </v>
      </c>
      <c r="BS273" s="25">
        <f>MIN(BO273,BP273,BQ273)</f>
        <v>990</v>
      </c>
    </row>
    <row r="274" spans="1:72" x14ac:dyDescent="0.25">
      <c r="A274">
        <v>2017071912</v>
      </c>
      <c r="B274" t="s">
        <v>154</v>
      </c>
      <c r="C274" t="s">
        <v>590</v>
      </c>
      <c r="D274" t="s">
        <v>157</v>
      </c>
      <c r="E274" t="s">
        <v>57</v>
      </c>
      <c r="F274">
        <v>2005</v>
      </c>
      <c r="G274" t="str">
        <f>VLOOKUP(F274,'18 Age Cats'!A:B,2,FALSE)</f>
        <v>U14</v>
      </c>
      <c r="I274" t="s">
        <v>606</v>
      </c>
      <c r="J274" s="36">
        <f>AM274</f>
        <v>990</v>
      </c>
      <c r="L274" t="str">
        <f>IF(J274=AI274,"*"," ")</f>
        <v>*</v>
      </c>
      <c r="M274" s="36">
        <f>BH274</f>
        <v>990</v>
      </c>
      <c r="O274" t="str">
        <f>IF(M274=BD274,"*"," ")</f>
        <v>*</v>
      </c>
      <c r="P274" s="36">
        <f>BS274</f>
        <v>990</v>
      </c>
      <c r="R274" t="str">
        <f>IF(P274=BO274,"*"," ")</f>
        <v>*</v>
      </c>
      <c r="T274" s="21" t="str">
        <f>IFERROR(VLOOKUP(A274,'15.07.18.1 Mt Hutt SL'!C:I,7,FALSE)," ")</f>
        <v xml:space="preserve"> </v>
      </c>
      <c r="U274" s="21" t="str">
        <f>IFERROR(VLOOKUP(A274,'15.07.18.2 Mt Hutt SL'!C:I,7,FALSE)," ")</f>
        <v xml:space="preserve"> </v>
      </c>
      <c r="V274" s="21" t="str">
        <f>IFERROR(VLOOKUP(A274,'12.08.18.1 Whaka SL'!A:G,7,FALSE)," ")</f>
        <v xml:space="preserve"> </v>
      </c>
      <c r="W274" s="21" t="str">
        <f>IFERROR(VLOOKUP(A274,'12.08.18.2 Whaka SL'!A:G,7,FALSE)," ")</f>
        <v xml:space="preserve"> </v>
      </c>
      <c r="X274" s="24" t="str">
        <f>IFERROR(VLOOKUP(A274,'20.08.18.1 Coronet SL'!C:K,9,FALSE)," ")</f>
        <v xml:space="preserve"> </v>
      </c>
      <c r="Y274" s="21" t="str">
        <f>IFERROR(VLOOKUP(A274,'20.08.18.2 Coronet SL'!C:K,9,FALSE)," ")</f>
        <v xml:space="preserve"> </v>
      </c>
      <c r="Z274" s="21" t="str">
        <f>IFERROR(VLOOKUP(A274,'16.09.18.1 Mt Hutt SL'!A:B,2,FALSE)," ")</f>
        <v xml:space="preserve"> </v>
      </c>
      <c r="AA274" s="21" t="str">
        <f>IFERROR(VLOOKUP(A274,'16.09.18 .2 Mt Hutt SL'!A:B,2,FALSE)," ")</f>
        <v xml:space="preserve"> </v>
      </c>
      <c r="AB274" s="21" t="str">
        <f>IFERROR(VLOOKUP(A274,'180923.1 WH SL'!C:K,9,FALSE)," ")</f>
        <v xml:space="preserve"> </v>
      </c>
      <c r="AC274" s="21" t="str">
        <f>IFERROR(VLOOKUP(A274,'180927.1 CA SL '!A:L,12,FALSE)," ")</f>
        <v xml:space="preserve"> </v>
      </c>
      <c r="AD274" s="21" t="str">
        <f>IFERROR(VLOOKUP(A274,'180927.2 CA SL'!A:L,12,FALSE)," ")</f>
        <v xml:space="preserve"> </v>
      </c>
      <c r="AE274" s="21" t="str">
        <f>IFERROR(VLOOKUP(A274,'21.10.18.2   Snowplanet SL'!C:J,8,FALSE)," ")</f>
        <v xml:space="preserve"> </v>
      </c>
      <c r="AF274" t="str">
        <f>IFERROR(VLOOKUP(A274,'21.10.18.4 Snowplanet SL'!C:J,8,FALSE)," ")</f>
        <v xml:space="preserve"> </v>
      </c>
      <c r="AH274" s="25">
        <f>IFERROR(VLOOKUP(A274,'18.0 Base List'!A:G,5,FALSE),"990.00")</f>
        <v>990</v>
      </c>
      <c r="AI274" s="25">
        <v>990</v>
      </c>
      <c r="AJ274" t="str">
        <f>IFERROR((SMALL(T274:AF274,1)+SMALL(T274:AF274,2))/2," ")</f>
        <v xml:space="preserve"> </v>
      </c>
      <c r="AK274" t="str">
        <f>IFERROR(SMALL(T274:AF274,1)+(SMALL(T274:AF274,1)*0.2)," ")</f>
        <v xml:space="preserve"> </v>
      </c>
      <c r="AM274" s="25">
        <f>MIN(AI274,AJ274,AK274)</f>
        <v>990</v>
      </c>
      <c r="AP274" s="21" t="str">
        <f>IFERROR(VLOOKUP(A274,'11.08.18.1 Whaka GS'!A:I,9,FALSE)," ")</f>
        <v xml:space="preserve"> </v>
      </c>
      <c r="AQ274" s="21" t="str">
        <f>IFERROR(VLOOKUP(A274,'11.08.18.2 Whaka GS'!A:G,7,FALSE)," ")</f>
        <v xml:space="preserve"> </v>
      </c>
      <c r="AR274" s="21" t="str">
        <f>IFERROR(VLOOKUP(A274,'18.08.18 .1 Coronet GS'!C:K,9,FALSE)," ")</f>
        <v xml:space="preserve"> </v>
      </c>
      <c r="AS274" s="21" t="str">
        <f>IFERROR(VLOOKUP(A274,'18.08.18 .2 Coronet GS'!C:K,9,FALSE)," ")</f>
        <v xml:space="preserve"> </v>
      </c>
      <c r="AT274" s="21" t="str">
        <f>IFERROR(VLOOKUP(A274,'19.08.18 .1 Coronet GS'!C:K,9,FALSE)," ")</f>
        <v xml:space="preserve"> </v>
      </c>
      <c r="AU274" s="21" t="str">
        <f>IFERROR(VLOOKUP(A274,'19.08.18 .2 Coronet GS'!C:K,9,FALSE)," ")</f>
        <v xml:space="preserve"> </v>
      </c>
      <c r="AV274" s="21" t="str">
        <f>IFERROR(VLOOKUP(A274,'15.09.18.1 Mt Hutt GS '!A:B,2,FALSE)," ")</f>
        <v xml:space="preserve"> </v>
      </c>
      <c r="AW274" s="21" t="str">
        <f>IFERROR(VLOOKUP(A274,'180922.1 WH GS'!C:K,9,FALSE)," ")</f>
        <v xml:space="preserve"> </v>
      </c>
      <c r="AX274" s="21" t="str">
        <f>IFERROR(VLOOKUP(A274,'180922.2 WH GS 2'!C:K,9,FALSE)," ")</f>
        <v xml:space="preserve"> </v>
      </c>
      <c r="AY274" s="21" t="str">
        <f>IFERROR(VLOOKUP(A274,'180928.1 CA GS'!A:L,12,FALSE)," " )</f>
        <v xml:space="preserve"> </v>
      </c>
      <c r="AZ274" s="21" t="str">
        <f>IFERROR(VLOOKUP(A274,'180928.2 CA GS'!C:I,7,FALSE)," ")</f>
        <v xml:space="preserve"> </v>
      </c>
      <c r="BA274" s="21" t="str">
        <f>IFERROR(VLOOKUP(A274,'180928.3 CA GS'!C:I,7,FALSE)," ")</f>
        <v xml:space="preserve"> </v>
      </c>
      <c r="BC274" s="25">
        <v>990</v>
      </c>
      <c r="BD274" s="25">
        <v>990</v>
      </c>
      <c r="BE274" t="str">
        <f>IFERROR((SMALL(AP274:BA274,1)+SMALL(AP274:BA274,2))/2," ")</f>
        <v xml:space="preserve"> </v>
      </c>
      <c r="BF274" t="str">
        <f>IFERROR(SMALL(AP274:BA274,1)+(SMALL(AP274:BA274,1)*0.2)," ")</f>
        <v xml:space="preserve"> </v>
      </c>
      <c r="BH274" s="25">
        <f>MIN(BD274,BE274,BF274)</f>
        <v>990</v>
      </c>
      <c r="BK274" s="21" t="str">
        <f>IFERROR(VLOOKUP(A274,'14.09.18 Mt Hutt SG'!A:C,2,FALSE)," ")</f>
        <v xml:space="preserve"> </v>
      </c>
      <c r="BL274" s="21" t="str">
        <f>IFERROR(VLOOKUP(A274,'14.09.18.2 Mt Hutt SG'!A:B,2,FALSE)," ")</f>
        <v xml:space="preserve"> </v>
      </c>
      <c r="BN274" s="25">
        <v>990</v>
      </c>
      <c r="BO274" s="25">
        <v>990</v>
      </c>
      <c r="BP274" t="str">
        <f>IFERROR((SMALL(BK274:BL274,1)+SMALL(BK274:BL274,2))/2," ")</f>
        <v xml:space="preserve"> </v>
      </c>
      <c r="BQ274" t="str">
        <f>IFERROR(SMALL(BK274:BL274,1)+(SMALL(BK274:BL274,1)*0.2)," ")</f>
        <v xml:space="preserve"> </v>
      </c>
      <c r="BS274" s="25">
        <f>MIN(BO274,BP274,BQ274)</f>
        <v>990</v>
      </c>
    </row>
    <row r="275" spans="1:72" x14ac:dyDescent="0.25">
      <c r="A275">
        <v>2018080538</v>
      </c>
      <c r="B275" t="s">
        <v>744</v>
      </c>
      <c r="C275" t="s">
        <v>745</v>
      </c>
      <c r="D275" t="s">
        <v>636</v>
      </c>
      <c r="E275" t="s">
        <v>52</v>
      </c>
      <c r="F275">
        <v>2003</v>
      </c>
      <c r="G275" t="str">
        <f>VLOOKUP(F275,'18 Age Cats'!A:B,2,FALSE)</f>
        <v>U16</v>
      </c>
      <c r="J275" s="36">
        <f>AM275</f>
        <v>79.204999999999998</v>
      </c>
      <c r="K275">
        <v>4</v>
      </c>
      <c r="L275" t="str">
        <f>IF(J275=AI275,"*"," ")</f>
        <v xml:space="preserve"> </v>
      </c>
      <c r="M275" s="36">
        <f>BH275</f>
        <v>59.905000000000001</v>
      </c>
      <c r="N275">
        <v>3</v>
      </c>
      <c r="O275" t="str">
        <f>IF(M275=BD275,"*"," ")</f>
        <v xml:space="preserve"> </v>
      </c>
      <c r="P275" s="36">
        <f>BS275</f>
        <v>990</v>
      </c>
      <c r="R275" t="str">
        <f>IF(P275=BO275,"*"," ")</f>
        <v>*</v>
      </c>
      <c r="V275" s="21" t="str">
        <f>IFERROR(VLOOKUP(A275,'12.08.18.1 Whaka SL'!A:G,7,FALSE)," ")</f>
        <v xml:space="preserve"> </v>
      </c>
      <c r="W275" s="21" t="str">
        <f>IFERROR(VLOOKUP(A275,'12.08.18.2 Whaka SL'!A:G,7,FALSE)," ")</f>
        <v xml:space="preserve"> </v>
      </c>
      <c r="X275" s="24">
        <f>IFERROR(VLOOKUP(A275,'20.08.18.1 Coronet SL'!C:K,9,FALSE)," ")</f>
        <v>86.5</v>
      </c>
      <c r="Y275" s="21">
        <f>IFERROR(VLOOKUP(A275,'20.08.18.2 Coronet SL'!C:K,9,FALSE)," ")</f>
        <v>89.36</v>
      </c>
      <c r="Z275" s="21" t="str">
        <f>IFERROR(VLOOKUP(A275,'16.09.18.1 Mt Hutt SL'!A:B,2,FALSE)," ")</f>
        <v xml:space="preserve"> </v>
      </c>
      <c r="AA275" s="21" t="str">
        <f>IFERROR(VLOOKUP(A275,'16.09.18 .2 Mt Hutt SL'!A:B,2,FALSE)," ")</f>
        <v xml:space="preserve"> </v>
      </c>
      <c r="AB275" s="21" t="str">
        <f>IFERROR(VLOOKUP(A275,'180923.1 WH SL'!C:K,9,FALSE)," ")</f>
        <v xml:space="preserve"> </v>
      </c>
      <c r="AC275" s="21" t="str">
        <f>IFERROR(VLOOKUP(A275,'180927.1 CA SL '!A:L,12,FALSE)," ")</f>
        <v xml:space="preserve"> </v>
      </c>
      <c r="AD275" s="21">
        <f>IFERROR(VLOOKUP(A275,'180927.2 CA SL'!A:L,12,FALSE)," ")</f>
        <v>71.91</v>
      </c>
      <c r="AE275" s="21" t="str">
        <f>IFERROR(VLOOKUP(A275,'21.10.18.2   Snowplanet SL'!C:J,8,FALSE)," ")</f>
        <v xml:space="preserve"> </v>
      </c>
      <c r="AF275" t="str">
        <f>IFERROR(VLOOKUP(A275,'21.10.18.4 Snowplanet SL'!C:J,8,FALSE)," ")</f>
        <v xml:space="preserve"> </v>
      </c>
      <c r="AH275" s="25">
        <v>990</v>
      </c>
      <c r="AI275" s="25">
        <v>990</v>
      </c>
      <c r="AJ275">
        <f>IFERROR((SMALL(T275:AF275,1)+SMALL(T275:AF275,2))/2," ")</f>
        <v>79.204999999999998</v>
      </c>
      <c r="AK275">
        <f>IFERROR(SMALL(T275:AF275,1)+(SMALL(T275:AF275,1)*0.2)," ")</f>
        <v>86.292000000000002</v>
      </c>
      <c r="AM275" s="25">
        <f>MIN(AI275,AJ275,AK275)</f>
        <v>79.204999999999998</v>
      </c>
      <c r="AP275" s="21" t="str">
        <f>IFERROR(VLOOKUP(A275,'11.08.18.1 Whaka GS'!A:I,9,FALSE)," ")</f>
        <v xml:space="preserve"> </v>
      </c>
      <c r="AQ275" s="21" t="str">
        <f>IFERROR(VLOOKUP(A275,'11.08.18.2 Whaka GS'!A:G,7,FALSE)," ")</f>
        <v xml:space="preserve"> </v>
      </c>
      <c r="AR275" s="21">
        <f>IFERROR(VLOOKUP(A275,'18.08.18 .1 Coronet GS'!C:K,9,FALSE)," ")</f>
        <v>67.81</v>
      </c>
      <c r="AS275" s="21">
        <f>IFERROR(VLOOKUP(A275,'18.08.18 .2 Coronet GS'!C:K,9,FALSE)," ")</f>
        <v>73.25</v>
      </c>
      <c r="AT275" s="21">
        <f>IFERROR(VLOOKUP(A275,'19.08.18 .1 Coronet GS'!C:K,9,FALSE)," ")</f>
        <v>74.75</v>
      </c>
      <c r="AU275" s="21">
        <f>IFERROR(VLOOKUP(A275,'19.08.18 .2 Coronet GS'!C:K,9,FALSE)," ")</f>
        <v>59.53</v>
      </c>
      <c r="AV275" s="21" t="str">
        <f>IFERROR(VLOOKUP(A275,'15.09.18.1 Mt Hutt GS '!A:B,2,FALSE)," ")</f>
        <v xml:space="preserve"> </v>
      </c>
      <c r="AW275" s="21" t="str">
        <f>IFERROR(VLOOKUP(A275,'180922.1 WH GS'!C:K,9,FALSE)," ")</f>
        <v xml:space="preserve"> </v>
      </c>
      <c r="AX275" s="21" t="str">
        <f>IFERROR(VLOOKUP(A275,'180922.2 WH GS 2'!C:K,9,FALSE)," ")</f>
        <v xml:space="preserve"> </v>
      </c>
      <c r="AY275" s="21">
        <f>IFERROR(VLOOKUP(A275,'180928.1 CA GS'!A:L,12,FALSE)," " )</f>
        <v>60.28</v>
      </c>
      <c r="AZ275" s="21">
        <f>IFERROR(VLOOKUP(A275,'180928.2 CA GS'!C:I,7,FALSE)," ")</f>
        <v>71.22</v>
      </c>
      <c r="BA275" s="21">
        <f>IFERROR(VLOOKUP(A275,'180928.3 CA GS'!C:I,7,FALSE)," ")</f>
        <v>69.92</v>
      </c>
      <c r="BC275" s="25">
        <v>990</v>
      </c>
      <c r="BD275" s="25">
        <v>990</v>
      </c>
      <c r="BE275">
        <f>IFERROR((SMALL(AP275:BA275,1)+SMALL(AP275:BA275,2))/2," ")</f>
        <v>59.905000000000001</v>
      </c>
      <c r="BF275">
        <f>IFERROR(SMALL(AP275:BA275,1)+(SMALL(AP275:BA275,1)*0.2)," ")</f>
        <v>71.436000000000007</v>
      </c>
      <c r="BH275" s="25">
        <f>MIN(BD275,BE275,BF275)</f>
        <v>59.905000000000001</v>
      </c>
      <c r="BK275" s="21" t="str">
        <f>IFERROR(VLOOKUP(A275,'14.09.18 Mt Hutt SG'!A:C,2,FALSE)," ")</f>
        <v xml:space="preserve"> </v>
      </c>
      <c r="BL275" s="21" t="str">
        <f>IFERROR(VLOOKUP(A275,'14.09.18.2 Mt Hutt SG'!A:B,2,FALSE)," ")</f>
        <v xml:space="preserve"> </v>
      </c>
      <c r="BN275" s="25">
        <v>990</v>
      </c>
      <c r="BO275" s="25">
        <v>990</v>
      </c>
      <c r="BP275" t="str">
        <f>IFERROR((SMALL(BK275:BL275,1)+SMALL(BK275:BL275,2))/2," ")</f>
        <v xml:space="preserve"> </v>
      </c>
      <c r="BQ275" t="str">
        <f>IFERROR(SMALL(BK275:BL275,1)+(SMALL(BK275:BL275,1)*0.2)," ")</f>
        <v xml:space="preserve"> </v>
      </c>
      <c r="BS275" s="25">
        <f>MIN(BO275,BP275,BQ275)</f>
        <v>990</v>
      </c>
    </row>
    <row r="276" spans="1:72" x14ac:dyDescent="0.25">
      <c r="A276">
        <v>201307658</v>
      </c>
      <c r="B276" t="s">
        <v>470</v>
      </c>
      <c r="C276" t="s">
        <v>471</v>
      </c>
      <c r="D276" t="s">
        <v>58</v>
      </c>
      <c r="E276" t="s">
        <v>57</v>
      </c>
      <c r="F276">
        <v>2001</v>
      </c>
      <c r="G276" t="str">
        <f>VLOOKUP(F276,'18 Age Cats'!A:B,2,FALSE)</f>
        <v>U19</v>
      </c>
      <c r="H276" t="s">
        <v>615</v>
      </c>
      <c r="I276" t="s">
        <v>616</v>
      </c>
      <c r="J276" s="36">
        <f>AM276</f>
        <v>151.68810000000002</v>
      </c>
      <c r="K276">
        <v>26</v>
      </c>
      <c r="L276" t="str">
        <f>IF(J276=AI276,"*"," ")</f>
        <v>*</v>
      </c>
      <c r="M276" s="36">
        <f>BH276</f>
        <v>94.226249999999965</v>
      </c>
      <c r="N276">
        <v>8</v>
      </c>
      <c r="O276" t="str">
        <f>IF(M276=BD276,"*"," ")</f>
        <v>*</v>
      </c>
      <c r="P276" s="36">
        <f>BS276</f>
        <v>103.44000000000003</v>
      </c>
      <c r="Q276">
        <v>3</v>
      </c>
      <c r="R276" t="str">
        <f>IF(P276=BO276,"*"," ")</f>
        <v>*</v>
      </c>
      <c r="T276" s="21" t="str">
        <f>IFERROR(VLOOKUP(A276,'15.07.18.1 Mt Hutt SL'!C:I,7,FALSE)," ")</f>
        <v xml:space="preserve"> </v>
      </c>
      <c r="U276" s="21" t="str">
        <f>IFERROR(VLOOKUP(A276,'15.07.18.2 Mt Hutt SL'!C:I,7,FALSE)," ")</f>
        <v xml:space="preserve"> </v>
      </c>
      <c r="V276" s="21" t="str">
        <f>IFERROR(VLOOKUP(A276,'12.08.18.1 Whaka SL'!A:G,7,FALSE)," ")</f>
        <v xml:space="preserve"> </v>
      </c>
      <c r="W276" s="21" t="str">
        <f>IFERROR(VLOOKUP(A276,'12.08.18.2 Whaka SL'!A:G,7,FALSE)," ")</f>
        <v xml:space="preserve"> </v>
      </c>
      <c r="X276" s="24" t="str">
        <f>IFERROR(VLOOKUP(A276,'20.08.18.1 Coronet SL'!C:K,9,FALSE)," ")</f>
        <v xml:space="preserve"> </v>
      </c>
      <c r="Y276" s="21" t="str">
        <f>IFERROR(VLOOKUP(A276,'20.08.18.2 Coronet SL'!C:K,9,FALSE)," ")</f>
        <v xml:space="preserve"> </v>
      </c>
      <c r="Z276" s="21" t="str">
        <f>IFERROR(VLOOKUP(A276,'16.09.18.1 Mt Hutt SL'!A:B,2,FALSE)," ")</f>
        <v xml:space="preserve"> </v>
      </c>
      <c r="AA276" s="21" t="str">
        <f>IFERROR(VLOOKUP(A276,'16.09.18 .2 Mt Hutt SL'!A:B,2,FALSE)," ")</f>
        <v xml:space="preserve"> </v>
      </c>
      <c r="AB276" s="21" t="str">
        <f>IFERROR(VLOOKUP(A276,'180923.1 WH SL'!C:K,9,FALSE)," ")</f>
        <v xml:space="preserve"> </v>
      </c>
      <c r="AC276" s="21" t="str">
        <f>IFERROR(VLOOKUP(A276,'180927.1 CA SL '!A:L,12,FALSE)," ")</f>
        <v xml:space="preserve"> </v>
      </c>
      <c r="AD276" s="21" t="str">
        <f>IFERROR(VLOOKUP(A276,'180927.2 CA SL'!A:L,12,FALSE)," ")</f>
        <v xml:space="preserve"> </v>
      </c>
      <c r="AE276" s="21" t="str">
        <f>IFERROR(VLOOKUP(A276,'21.10.18.2   Snowplanet SL'!C:J,8,FALSE)," ")</f>
        <v xml:space="preserve"> </v>
      </c>
      <c r="AF276" t="str">
        <f>IFERROR(VLOOKUP(A276,'21.10.18.4 Snowplanet SL'!C:J,8,FALSE)," ")</f>
        <v xml:space="preserve"> </v>
      </c>
      <c r="AH276" s="25">
        <f>IFERROR(VLOOKUP(A276,'18.0 Base List'!A:G,5,FALSE),"990.00")</f>
        <v>101.12540000000001</v>
      </c>
      <c r="AI276" s="25">
        <f>AH276+(AH276*0.5)</f>
        <v>151.68810000000002</v>
      </c>
      <c r="AJ276" t="str">
        <f>IFERROR((SMALL(T276:AF276,1)+SMALL(T276:AF276,2))/2," ")</f>
        <v xml:space="preserve"> </v>
      </c>
      <c r="AK276" t="str">
        <f>IFERROR(SMALL(T276:AF276,1)+(SMALL(T276:AF276,1)*0.2)," ")</f>
        <v xml:space="preserve"> </v>
      </c>
      <c r="AM276" s="25">
        <f>MIN(AI276,AJ276,AK276)</f>
        <v>151.68810000000002</v>
      </c>
      <c r="AP276" s="21" t="str">
        <f>IFERROR(VLOOKUP(A276,'11.08.18.1 Whaka GS'!A:I,9,FALSE)," ")</f>
        <v xml:space="preserve"> </v>
      </c>
      <c r="AQ276" s="21" t="str">
        <f>IFERROR(VLOOKUP(A276,'11.08.18.2 Whaka GS'!A:G,7,FALSE)," ")</f>
        <v xml:space="preserve"> </v>
      </c>
      <c r="AR276" s="21" t="str">
        <f>IFERROR(VLOOKUP(A276,'18.08.18 .1 Coronet GS'!C:K,9,FALSE)," ")</f>
        <v xml:space="preserve"> </v>
      </c>
      <c r="AS276" s="21" t="str">
        <f>IFERROR(VLOOKUP(A276,'18.08.18 .2 Coronet GS'!C:K,9,FALSE)," ")</f>
        <v xml:space="preserve"> </v>
      </c>
      <c r="AT276" s="21" t="str">
        <f>IFERROR(VLOOKUP(A276,'19.08.18 .1 Coronet GS'!C:K,9,FALSE)," ")</f>
        <v xml:space="preserve"> </v>
      </c>
      <c r="AU276" s="21" t="str">
        <f>IFERROR(VLOOKUP(A276,'19.08.18 .2 Coronet GS'!C:K,9,FALSE)," ")</f>
        <v xml:space="preserve"> </v>
      </c>
      <c r="AV276" s="21" t="str">
        <f>IFERROR(VLOOKUP(A276,'15.09.18.1 Mt Hutt GS '!A:B,2,FALSE)," ")</f>
        <v xml:space="preserve"> </v>
      </c>
      <c r="AW276" s="21" t="str">
        <f>IFERROR(VLOOKUP(A276,'180922.1 WH GS'!C:K,9,FALSE)," ")</f>
        <v xml:space="preserve"> </v>
      </c>
      <c r="AX276" s="21" t="str">
        <f>IFERROR(VLOOKUP(A276,'180922.2 WH GS 2'!C:K,9,FALSE)," ")</f>
        <v xml:space="preserve"> </v>
      </c>
      <c r="AY276" s="21" t="str">
        <f>IFERROR(VLOOKUP(A276,'180928.1 CA GS'!A:L,12,FALSE)," " )</f>
        <v xml:space="preserve"> </v>
      </c>
      <c r="AZ276" s="21" t="str">
        <f>IFERROR(VLOOKUP(A276,'180928.2 CA GS'!C:I,7,FALSE)," ")</f>
        <v xml:space="preserve"> </v>
      </c>
      <c r="BA276" s="21" t="str">
        <f>IFERROR(VLOOKUP(A276,'180928.3 CA GS'!C:I,7,FALSE)," ")</f>
        <v xml:space="preserve"> </v>
      </c>
      <c r="BC276" s="25">
        <f>IFERROR(VLOOKUP(A276,'18.0 Base List'!A:F,6,FALSE),"990.00")</f>
        <v>62.817499999999981</v>
      </c>
      <c r="BD276" s="25">
        <f>BC276+(BC276*0.5)</f>
        <v>94.226249999999965</v>
      </c>
      <c r="BE276" t="str">
        <f>IFERROR((SMALL(AP276:BA276,1)+SMALL(AP276:BA276,2))/2," ")</f>
        <v xml:space="preserve"> </v>
      </c>
      <c r="BF276" t="str">
        <f>IFERROR(SMALL(AP276:BA276,1)+(SMALL(AP276:BA276,1)*0.2)," ")</f>
        <v xml:space="preserve"> </v>
      </c>
      <c r="BH276" s="25">
        <f>MIN(BD276,BE276,BF276)</f>
        <v>94.226249999999965</v>
      </c>
      <c r="BK276" s="21" t="str">
        <f>IFERROR(VLOOKUP(A276,'14.09.18 Mt Hutt SG'!A:C,2,FALSE)," ")</f>
        <v xml:space="preserve"> </v>
      </c>
      <c r="BL276" s="21" t="str">
        <f>IFERROR(VLOOKUP(A276,'14.09.18.2 Mt Hutt SG'!A:B,2,FALSE)," ")</f>
        <v xml:space="preserve"> </v>
      </c>
      <c r="BN276" s="25">
        <f>IFERROR(VLOOKUP(A276,'18.0 Base List'!A:G,7,FALSE),990)</f>
        <v>68.960000000000022</v>
      </c>
      <c r="BO276" s="25">
        <f>BN276+(BN276*0.5)</f>
        <v>103.44000000000003</v>
      </c>
      <c r="BP276" t="str">
        <f>IFERROR((SMALL(BK276:BL276,1)+SMALL(BK276:BL276,2))/2," ")</f>
        <v xml:space="preserve"> </v>
      </c>
      <c r="BQ276" t="str">
        <f>IFERROR(SMALL(BK276:BL276,1)+(SMALL(BK276:BL276,1)*0.2)," ")</f>
        <v xml:space="preserve"> </v>
      </c>
      <c r="BS276" s="25">
        <f>MIN(BO276,BP276,BQ276)</f>
        <v>103.44000000000003</v>
      </c>
    </row>
    <row r="277" spans="1:72" s="22" customFormat="1" x14ac:dyDescent="0.25">
      <c r="A277">
        <v>201306499</v>
      </c>
      <c r="B277" t="s">
        <v>209</v>
      </c>
      <c r="C277" t="s">
        <v>210</v>
      </c>
      <c r="D277" t="s">
        <v>58</v>
      </c>
      <c r="E277" t="s">
        <v>57</v>
      </c>
      <c r="F277">
        <v>2004</v>
      </c>
      <c r="G277" t="str">
        <f>VLOOKUP(F277,'18 Age Cats'!A:B,2,FALSE)</f>
        <v>U16</v>
      </c>
      <c r="H277" t="s">
        <v>591</v>
      </c>
      <c r="I277" t="s">
        <v>514</v>
      </c>
      <c r="J277" s="36">
        <f>AM277</f>
        <v>138.36500000000001</v>
      </c>
      <c r="K277">
        <v>19</v>
      </c>
      <c r="L277" t="str">
        <f>IF(J277=AI277,"*"," ")</f>
        <v xml:space="preserve"> </v>
      </c>
      <c r="M277" s="36">
        <f>BH277</f>
        <v>111.91499999999999</v>
      </c>
      <c r="N277">
        <v>15</v>
      </c>
      <c r="O277" t="str">
        <f>IF(M277=BD277,"*"," ")</f>
        <v xml:space="preserve"> </v>
      </c>
      <c r="P277" s="36">
        <f>BS277</f>
        <v>196.56</v>
      </c>
      <c r="Q277">
        <v>16</v>
      </c>
      <c r="R277" t="str">
        <f>IF(P277=BO277,"*"," ")</f>
        <v xml:space="preserve"> </v>
      </c>
      <c r="S277" s="7"/>
      <c r="T277" s="21" t="str">
        <f>IFERROR(VLOOKUP(A277,'15.07.18.1 Mt Hutt SL'!C:I,7,FALSE)," ")</f>
        <v xml:space="preserve"> </v>
      </c>
      <c r="U277" s="21" t="str">
        <f>IFERROR(VLOOKUP(A277,'15.07.18.2 Mt Hutt SL'!C:I,7,FALSE)," ")</f>
        <v xml:space="preserve"> </v>
      </c>
      <c r="V277" s="21">
        <f>IFERROR(VLOOKUP(A277,'12.08.18.1 Whaka SL'!A:G,7,FALSE)," ")</f>
        <v>127.06</v>
      </c>
      <c r="W277" s="21" t="str">
        <f>IFERROR(VLOOKUP(A277,'12.08.18.2 Whaka SL'!A:G,7,FALSE)," ")</f>
        <v xml:space="preserve"> </v>
      </c>
      <c r="X277" s="24">
        <f>IFERROR(VLOOKUP(A277,'20.08.18.1 Coronet SL'!C:K,9,FALSE)," ")</f>
        <v>228.93</v>
      </c>
      <c r="Y277" s="21">
        <f>IFERROR(VLOOKUP(A277,'20.08.18.2 Coronet SL'!C:K,9,FALSE)," ")</f>
        <v>230.98</v>
      </c>
      <c r="Z277" s="21">
        <f>IFERROR(VLOOKUP(A277,'16.09.18.1 Mt Hutt SL'!A:B,2,FALSE)," ")</f>
        <v>170.1</v>
      </c>
      <c r="AA277" s="21">
        <f>IFERROR(VLOOKUP(A277,'16.09.18 .2 Mt Hutt SL'!A:B,2,FALSE)," ")</f>
        <v>177.56</v>
      </c>
      <c r="AB277" s="21">
        <f>IFERROR(VLOOKUP(A277,'180923.1 WH SL'!C:K,9,FALSE)," ")</f>
        <v>166.78</v>
      </c>
      <c r="AC277" s="21" t="str">
        <f>IFERROR(VLOOKUP(A277,'180927.1 CA SL '!A:L,12,FALSE)," ")</f>
        <v xml:space="preserve"> </v>
      </c>
      <c r="AD277" s="21">
        <f>IFERROR(VLOOKUP(A277,'180927.2 CA SL'!A:L,12,FALSE)," ")</f>
        <v>149.66999999999999</v>
      </c>
      <c r="AE277" s="21" t="str">
        <f>IFERROR(VLOOKUP(A277,'21.10.18.2   Snowplanet SL'!C:J,8,FALSE)," ")</f>
        <v xml:space="preserve"> </v>
      </c>
      <c r="AF277" t="str">
        <f>IFERROR(VLOOKUP(A277,'21.10.18.4 Snowplanet SL'!C:J,8,FALSE)," ")</f>
        <v xml:space="preserve"> </v>
      </c>
      <c r="AG277" s="7"/>
      <c r="AH277" s="25">
        <f>IFERROR(VLOOKUP(A277,'18.0 Base List'!A:G,5,FALSE),"990.00")</f>
        <v>155.99</v>
      </c>
      <c r="AI277" s="25">
        <f>AH277+(AH277*0.5)</f>
        <v>233.98500000000001</v>
      </c>
      <c r="AJ277">
        <f>IFERROR((SMALL(T277:AF277,1)+SMALL(T277:AF277,2))/2," ")</f>
        <v>138.36500000000001</v>
      </c>
      <c r="AK277">
        <f>IFERROR(SMALL(T277:AF277,1)+(SMALL(T277:AF277,1)*0.2)," ")</f>
        <v>152.47200000000001</v>
      </c>
      <c r="AL277" s="7"/>
      <c r="AM277" s="25">
        <f>MIN(AI277,AJ277,AK277)</f>
        <v>138.36500000000001</v>
      </c>
      <c r="AN277" s="7"/>
      <c r="AO277" s="16"/>
      <c r="AP277" s="21">
        <f>IFERROR(VLOOKUP(A277,'11.08.18.1 Whaka GS'!A:I,9,FALSE)," ")</f>
        <v>108.78</v>
      </c>
      <c r="AQ277" s="21">
        <f>IFERROR(VLOOKUP(A277,'11.08.18.2 Whaka GS'!A:G,7,FALSE)," ")</f>
        <v>127.51</v>
      </c>
      <c r="AR277" s="21">
        <f>IFERROR(VLOOKUP(A277,'18.08.18 .1 Coronet GS'!C:K,9,FALSE)," ")</f>
        <v>142.85</v>
      </c>
      <c r="AS277" s="21">
        <f>IFERROR(VLOOKUP(A277,'18.08.18 .2 Coronet GS'!C:K,9,FALSE)," ")</f>
        <v>146.12</v>
      </c>
      <c r="AT277" s="21">
        <f>IFERROR(VLOOKUP(A277,'19.08.18 .1 Coronet GS'!C:K,9,FALSE)," ")</f>
        <v>129.19999999999999</v>
      </c>
      <c r="AU277" s="21">
        <f>IFERROR(VLOOKUP(A277,'19.08.18 .2 Coronet GS'!C:K,9,FALSE)," ")</f>
        <v>160.21</v>
      </c>
      <c r="AV277" s="21">
        <f>IFERROR(VLOOKUP(A277,'15.09.18.1 Mt Hutt GS '!A:B,2,FALSE)," ")</f>
        <v>174.08</v>
      </c>
      <c r="AW277" s="21">
        <f>IFERROR(VLOOKUP(A277,'180922.1 WH GS'!C:K,9,FALSE)," ")</f>
        <v>140.41999999999999</v>
      </c>
      <c r="AX277" s="21" t="str">
        <f>IFERROR(VLOOKUP(A277,'180922.2 WH GS 2'!C:K,9,FALSE)," ")</f>
        <v xml:space="preserve"> </v>
      </c>
      <c r="AY277" s="21">
        <f>IFERROR(VLOOKUP(A277,'180928.1 CA GS'!A:L,12,FALSE)," " )</f>
        <v>115.05</v>
      </c>
      <c r="AZ277" s="21">
        <f>IFERROR(VLOOKUP(A277,'180928.2 CA GS'!C:I,7,FALSE)," ")</f>
        <v>132.94999999999999</v>
      </c>
      <c r="BA277" s="21">
        <f>IFERROR(VLOOKUP(A277,'180928.3 CA GS'!C:I,7,FALSE)," ")</f>
        <v>138.84</v>
      </c>
      <c r="BB277" s="16"/>
      <c r="BC277" s="25">
        <f>IFERROR(VLOOKUP(A277,'18.0 Base List'!A:F,6,FALSE),"990.00")</f>
        <v>139.04</v>
      </c>
      <c r="BD277" s="25">
        <f>BC277+(BC277*0.5)</f>
        <v>208.56</v>
      </c>
      <c r="BE277">
        <f>IFERROR((SMALL(AP277:BA277,1)+SMALL(AP277:BA277,2))/2," ")</f>
        <v>111.91499999999999</v>
      </c>
      <c r="BF277">
        <f>IFERROR(SMALL(AP277:BA277,1)+(SMALL(AP277:BA277,1)*0.2)," ")</f>
        <v>130.536</v>
      </c>
      <c r="BG277" s="16"/>
      <c r="BH277" s="25">
        <f>MIN(BD277,BE277,BF277)</f>
        <v>111.91499999999999</v>
      </c>
      <c r="BI277" s="16"/>
      <c r="BJ277" s="17"/>
      <c r="BK277" s="21">
        <f>IFERROR(VLOOKUP(A277,'14.09.18 Mt Hutt SG'!A:C,2,FALSE)," ")</f>
        <v>199.4</v>
      </c>
      <c r="BL277" s="21">
        <f>IFERROR(VLOOKUP(A277,'14.09.18.2 Mt Hutt SG'!A:B,2,FALSE)," ")</f>
        <v>193.72</v>
      </c>
      <c r="BM277" s="17"/>
      <c r="BN277" s="25">
        <f>IFERROR(VLOOKUP(A277,'18.0 Base List'!A:G,7,FALSE),990)</f>
        <v>209.30500000000001</v>
      </c>
      <c r="BO277" s="25">
        <f>BN277+(BN277*0.5)</f>
        <v>313.95749999999998</v>
      </c>
      <c r="BP277">
        <f>IFERROR((SMALL(BK277:BL277,1)+SMALL(BK277:BL277,2))/2," ")</f>
        <v>196.56</v>
      </c>
      <c r="BQ277">
        <f>IFERROR(SMALL(BK277:BL277,1)+(SMALL(BK277:BL277,1)*0.2)," ")</f>
        <v>232.464</v>
      </c>
      <c r="BR277" s="17"/>
      <c r="BS277" s="25">
        <f>MIN(BO277,BP277,BQ277)</f>
        <v>196.56</v>
      </c>
      <c r="BT277" s="17"/>
    </row>
    <row r="278" spans="1:72" x14ac:dyDescent="0.25">
      <c r="A278">
        <v>201306500</v>
      </c>
      <c r="B278" t="s">
        <v>169</v>
      </c>
      <c r="C278" t="s">
        <v>210</v>
      </c>
      <c r="D278" t="s">
        <v>58</v>
      </c>
      <c r="E278" t="s">
        <v>57</v>
      </c>
      <c r="F278">
        <v>2006</v>
      </c>
      <c r="G278" t="str">
        <f>VLOOKUP(F278,'18 Age Cats'!A:B,2,FALSE)</f>
        <v>U14</v>
      </c>
      <c r="H278" t="s">
        <v>591</v>
      </c>
      <c r="I278" t="s">
        <v>514</v>
      </c>
      <c r="J278" s="36">
        <f>AM278</f>
        <v>194.94</v>
      </c>
      <c r="K278">
        <v>34</v>
      </c>
      <c r="L278" t="str">
        <f>IF(J278=AI278,"*"," ")</f>
        <v xml:space="preserve"> </v>
      </c>
      <c r="M278" s="36">
        <f>BH278</f>
        <v>178.67000000000002</v>
      </c>
      <c r="N278">
        <v>33</v>
      </c>
      <c r="O278" t="str">
        <f>IF(M278=BD278,"*"," ")</f>
        <v xml:space="preserve"> </v>
      </c>
      <c r="P278" s="36">
        <f>BS278</f>
        <v>212.54</v>
      </c>
      <c r="Q278">
        <v>21</v>
      </c>
      <c r="R278" t="str">
        <f>IF(P278=BO278,"*"," ")</f>
        <v xml:space="preserve"> </v>
      </c>
      <c r="T278" s="21" t="str">
        <f>IFERROR(VLOOKUP(A278,'15.07.18.1 Mt Hutt SL'!C:I,7,FALSE)," ")</f>
        <v xml:space="preserve"> </v>
      </c>
      <c r="U278" s="21" t="str">
        <f>IFERROR(VLOOKUP(A278,'15.07.18.2 Mt Hutt SL'!C:I,7,FALSE)," ")</f>
        <v xml:space="preserve"> </v>
      </c>
      <c r="V278" s="21" t="str">
        <f>IFERROR(VLOOKUP(A278,'12.08.18.1 Whaka SL'!A:G,7,FALSE)," ")</f>
        <v xml:space="preserve"> </v>
      </c>
      <c r="W278" s="21" t="str">
        <f>IFERROR(VLOOKUP(A278,'12.08.18.2 Whaka SL'!A:G,7,FALSE)," ")</f>
        <v xml:space="preserve"> </v>
      </c>
      <c r="X278" s="24" t="str">
        <f>IFERROR(VLOOKUP(A278,'20.08.18.1 Coronet SL'!C:K,9,FALSE)," ")</f>
        <v xml:space="preserve"> </v>
      </c>
      <c r="Y278" s="21" t="str">
        <f>IFERROR(VLOOKUP(A278,'20.08.18.2 Coronet SL'!C:K,9,FALSE)," ")</f>
        <v xml:space="preserve"> </v>
      </c>
      <c r="Z278" s="21">
        <f>IFERROR(VLOOKUP(A278,'16.09.18.1 Mt Hutt SL'!A:B,2,FALSE)," ")</f>
        <v>254.5</v>
      </c>
      <c r="AA278" s="21" t="str">
        <f>IFERROR(VLOOKUP(A278,'16.09.18 .2 Mt Hutt SL'!A:B,2,FALSE)," ")</f>
        <v xml:space="preserve"> </v>
      </c>
      <c r="AB278" s="21">
        <f>IFERROR(VLOOKUP(A278,'180923.1 WH SL'!C:K,9,FALSE)," ")</f>
        <v>223.49</v>
      </c>
      <c r="AC278" s="21">
        <f>IFERROR(VLOOKUP(A278,'180927.1 CA SL '!A:L,12,FALSE)," ")</f>
        <v>203.04</v>
      </c>
      <c r="AD278" s="21">
        <f>IFERROR(VLOOKUP(A278,'180927.2 CA SL'!A:L,12,FALSE)," ")</f>
        <v>186.84</v>
      </c>
      <c r="AE278" s="21" t="str">
        <f>IFERROR(VLOOKUP(A278,'21.10.18.2   Snowplanet SL'!C:J,8,FALSE)," ")</f>
        <v xml:space="preserve"> </v>
      </c>
      <c r="AF278" t="str">
        <f>IFERROR(VLOOKUP(A278,'21.10.18.4 Snowplanet SL'!C:J,8,FALSE)," ")</f>
        <v xml:space="preserve"> </v>
      </c>
      <c r="AH278" s="25">
        <v>990</v>
      </c>
      <c r="AI278" s="25">
        <v>990</v>
      </c>
      <c r="AJ278">
        <f>IFERROR((SMALL(T278:AF278,1)+SMALL(T278:AF278,2))/2," ")</f>
        <v>194.94</v>
      </c>
      <c r="AK278">
        <f>IFERROR(SMALL(T278:AF278,1)+(SMALL(T278:AF278,1)*0.2)," ")</f>
        <v>224.208</v>
      </c>
      <c r="AM278" s="25">
        <f>MIN(AI278,AJ278,AK278)</f>
        <v>194.94</v>
      </c>
      <c r="AP278" s="21" t="str">
        <f>IFERROR(VLOOKUP(A278,'11.08.18.1 Whaka GS'!A:I,9,FALSE)," ")</f>
        <v xml:space="preserve"> </v>
      </c>
      <c r="AQ278" s="21" t="str">
        <f>IFERROR(VLOOKUP(A278,'11.08.18.2 Whaka GS'!A:G,7,FALSE)," ")</f>
        <v xml:space="preserve"> </v>
      </c>
      <c r="AT278" s="21">
        <f>IFERROR(VLOOKUP(A278,'19.08.18 .1 Coronet GS'!C:K,9,FALSE)," ")</f>
        <v>267.22000000000003</v>
      </c>
      <c r="AU278" s="21">
        <f>IFERROR(VLOOKUP(A278,'19.08.18 .2 Coronet GS'!C:K,9,FALSE)," ")</f>
        <v>203.43</v>
      </c>
      <c r="AV278" s="21">
        <f>IFERROR(VLOOKUP(A278,'15.09.18.1 Mt Hutt GS '!A:B,2,FALSE)," ")</f>
        <v>190.3</v>
      </c>
      <c r="AW278" s="21">
        <f>IFERROR(VLOOKUP(A278,'180922.1 WH GS'!C:K,9,FALSE)," ")</f>
        <v>263.14999999999998</v>
      </c>
      <c r="AX278" s="21">
        <f>IFERROR(VLOOKUP(A278,'180922.2 WH GS 2'!C:K,9,FALSE)," ")</f>
        <v>218.13</v>
      </c>
      <c r="AY278" s="21">
        <f>IFERROR(VLOOKUP(A278,'180928.1 CA GS'!A:L,12,FALSE)," " )</f>
        <v>180.5</v>
      </c>
      <c r="AZ278" s="21">
        <f>IFERROR(VLOOKUP(A278,'180928.2 CA GS'!C:I,7,FALSE)," ")</f>
        <v>176.84</v>
      </c>
      <c r="BA278" s="21">
        <f>IFERROR(VLOOKUP(A278,'180928.3 CA GS'!C:I,7,FALSE)," ")</f>
        <v>202.11</v>
      </c>
      <c r="BC278" s="25">
        <v>990</v>
      </c>
      <c r="BD278" s="25">
        <v>990</v>
      </c>
      <c r="BE278">
        <f>IFERROR((SMALL(AP278:BA278,1)+SMALL(AP278:BA278,2))/2," ")</f>
        <v>178.67000000000002</v>
      </c>
      <c r="BF278">
        <f>IFERROR(SMALL(AP278:BA278,1)+(SMALL(AP278:BA278,1)*0.2)," ")</f>
        <v>212.208</v>
      </c>
      <c r="BH278" s="25">
        <f>MIN(BD278,BE278,BF278)</f>
        <v>178.67000000000002</v>
      </c>
      <c r="BK278" s="21">
        <f>IFERROR(VLOOKUP(A278,'14.09.18 Mt Hutt SG'!A:C,2,FALSE)," ")</f>
        <v>208.6</v>
      </c>
      <c r="BL278" s="21">
        <f>IFERROR(VLOOKUP(A278,'14.09.18.2 Mt Hutt SG'!A:B,2,FALSE)," ")</f>
        <v>216.48</v>
      </c>
      <c r="BN278" s="25">
        <v>990</v>
      </c>
      <c r="BO278" s="25">
        <v>990</v>
      </c>
      <c r="BP278">
        <f>IFERROR((SMALL(BK278:BL278,1)+SMALL(BK278:BL278,2))/2," ")</f>
        <v>212.54</v>
      </c>
      <c r="BQ278">
        <f>IFERROR(SMALL(BK278:BL278,1)+(SMALL(BK278:BL278,1)*0.2)," ")</f>
        <v>250.32</v>
      </c>
      <c r="BS278" s="25">
        <f>MIN(BO278,BP278,BQ278)</f>
        <v>212.54</v>
      </c>
    </row>
    <row r="279" spans="1:72" x14ac:dyDescent="0.25">
      <c r="A279">
        <v>2016071216</v>
      </c>
      <c r="B279" t="s">
        <v>1332</v>
      </c>
      <c r="C279" t="s">
        <v>1333</v>
      </c>
      <c r="D279" t="s">
        <v>58</v>
      </c>
      <c r="E279" t="s">
        <v>52</v>
      </c>
      <c r="F279">
        <v>2005</v>
      </c>
      <c r="G279" t="str">
        <f>VLOOKUP(F279,'18 Age Cats'!A:B,2,FALSE)</f>
        <v>U14</v>
      </c>
      <c r="H279" t="s">
        <v>513</v>
      </c>
      <c r="J279" s="36">
        <f>AM279</f>
        <v>331.81200000000001</v>
      </c>
      <c r="K279">
        <v>67</v>
      </c>
      <c r="L279" t="str">
        <f>IF(J279=AI279,"*"," ")</f>
        <v xml:space="preserve"> </v>
      </c>
      <c r="M279" s="36">
        <f>BH279</f>
        <v>189.74</v>
      </c>
      <c r="N279">
        <v>47</v>
      </c>
      <c r="O279" t="str">
        <f>IF(M279=BD279,"*"," ")</f>
        <v xml:space="preserve"> </v>
      </c>
      <c r="P279" s="36">
        <f>BS279</f>
        <v>990</v>
      </c>
      <c r="R279" t="str">
        <f>IF(P279=BO279,"*"," ")</f>
        <v>*</v>
      </c>
      <c r="Z279" s="21" t="str">
        <f>IFERROR(VLOOKUP(A279,'16.09.18.1 Mt Hutt SL'!A:B,2,FALSE)," ")</f>
        <v xml:space="preserve"> </v>
      </c>
      <c r="AA279" s="21" t="str">
        <f>IFERROR(VLOOKUP(A279,'16.09.18 .2 Mt Hutt SL'!A:B,2,FALSE)," ")</f>
        <v xml:space="preserve"> </v>
      </c>
      <c r="AB279" s="21">
        <f>IFERROR(VLOOKUP(A279,'180923.1 WH SL'!C:K,9,FALSE)," ")</f>
        <v>276.51</v>
      </c>
      <c r="AC279" s="21" t="str">
        <f>IFERROR(VLOOKUP(A279,'180927.1 CA SL '!A:L,12,FALSE)," ")</f>
        <v xml:space="preserve"> </v>
      </c>
      <c r="AD279" s="21" t="str">
        <f>IFERROR(VLOOKUP(A279,'180927.2 CA SL'!A:L,12,FALSE)," ")</f>
        <v xml:space="preserve"> </v>
      </c>
      <c r="AE279" s="21" t="str">
        <f>IFERROR(VLOOKUP(A279,'21.10.18.2   Snowplanet SL'!C:J,8,FALSE)," ")</f>
        <v xml:space="preserve"> </v>
      </c>
      <c r="AF279" t="str">
        <f>IFERROR(VLOOKUP(A279,'21.10.18.4 Snowplanet SL'!C:J,8,FALSE)," ")</f>
        <v xml:space="preserve"> </v>
      </c>
      <c r="AH279" s="25">
        <v>990</v>
      </c>
      <c r="AI279" s="25">
        <v>990</v>
      </c>
      <c r="AJ279" t="str">
        <f>IFERROR((SMALL(T279:AF279,1)+SMALL(T279:AF279,2))/2," ")</f>
        <v xml:space="preserve"> </v>
      </c>
      <c r="AK279">
        <f>IFERROR(SMALL(T279:AF279,1)+(SMALL(T279:AF279,1)*0.2)," ")</f>
        <v>331.81200000000001</v>
      </c>
      <c r="AM279" s="25">
        <f>MIN(AI279,AJ279,AK279)</f>
        <v>331.81200000000001</v>
      </c>
      <c r="AV279" s="21" t="str">
        <f>IFERROR(VLOOKUP(A279,'15.09.18.1 Mt Hutt GS '!A:B,2,FALSE)," ")</f>
        <v xml:space="preserve"> </v>
      </c>
      <c r="AW279" s="21">
        <f>IFERROR(VLOOKUP(A279,'180922.1 WH GS'!C:K,9,FALSE)," ")</f>
        <v>208.34</v>
      </c>
      <c r="AX279" s="21">
        <f>IFERROR(VLOOKUP(A279,'180922.2 WH GS 2'!C:K,9,FALSE)," ")</f>
        <v>171.14</v>
      </c>
      <c r="AY279" s="21" t="str">
        <f>IFERROR(VLOOKUP(A279,'180928.1 CA GS'!A:L,12,FALSE)," " )</f>
        <v xml:space="preserve"> </v>
      </c>
      <c r="AZ279" s="21" t="str">
        <f>IFERROR(VLOOKUP(A279,'180928.2 CA GS'!C:I,7,FALSE)," ")</f>
        <v xml:space="preserve"> </v>
      </c>
      <c r="BA279" s="21" t="str">
        <f>IFERROR(VLOOKUP(A279,'180928.3 CA GS'!C:I,7,FALSE)," ")</f>
        <v xml:space="preserve"> </v>
      </c>
      <c r="BC279" s="25">
        <v>990</v>
      </c>
      <c r="BD279" s="25">
        <v>990</v>
      </c>
      <c r="BE279">
        <f>IFERROR((SMALL(AP279:BA279,1)+SMALL(AP279:BA279,2))/2," ")</f>
        <v>189.74</v>
      </c>
      <c r="BF279">
        <f>IFERROR(SMALL(AP279:BA279,1)+(SMALL(AP279:BA279,1)*0.2)," ")</f>
        <v>205.36799999999999</v>
      </c>
      <c r="BH279" s="25">
        <f>MIN(BD279,BE279,BF279)</f>
        <v>189.74</v>
      </c>
      <c r="BK279" s="21" t="str">
        <f>IFERROR(VLOOKUP(A279,'14.09.18 Mt Hutt SG'!A:C,2,FALSE)," ")</f>
        <v xml:space="preserve"> </v>
      </c>
      <c r="BL279" s="21" t="str">
        <f>IFERROR(VLOOKUP(A279,'14.09.18.2 Mt Hutt SG'!A:B,2,FALSE)," ")</f>
        <v xml:space="preserve"> </v>
      </c>
      <c r="BN279" s="25">
        <v>990</v>
      </c>
      <c r="BO279" s="25">
        <v>990</v>
      </c>
      <c r="BP279" t="str">
        <f>IFERROR((SMALL(BK279:BL279,1)+SMALL(BK279:BL279,2))/2," ")</f>
        <v xml:space="preserve"> </v>
      </c>
      <c r="BQ279" t="str">
        <f>IFERROR(SMALL(BK279:BL279,1)+(SMALL(BK279:BL279,1)*0.2)," ")</f>
        <v xml:space="preserve"> </v>
      </c>
      <c r="BS279" s="25">
        <f>MIN(BO279,BP279,BQ279)</f>
        <v>990</v>
      </c>
    </row>
    <row r="280" spans="1:72" x14ac:dyDescent="0.25">
      <c r="A280">
        <v>2016071217</v>
      </c>
      <c r="B280" t="s">
        <v>537</v>
      </c>
      <c r="C280" t="s">
        <v>1333</v>
      </c>
      <c r="D280" t="s">
        <v>58</v>
      </c>
      <c r="E280" t="s">
        <v>52</v>
      </c>
      <c r="F280">
        <v>2006</v>
      </c>
      <c r="G280" t="str">
        <f>VLOOKUP(F280,'18 Age Cats'!A:B,2,FALSE)</f>
        <v>U14</v>
      </c>
      <c r="H280" t="s">
        <v>513</v>
      </c>
      <c r="J280" s="36">
        <f>AM280</f>
        <v>363.53999999999996</v>
      </c>
      <c r="K280">
        <v>72</v>
      </c>
      <c r="L280" t="str">
        <f>IF(J280=AI280,"*"," ")</f>
        <v xml:space="preserve"> </v>
      </c>
      <c r="M280" s="36">
        <f>BH280</f>
        <v>235.155</v>
      </c>
      <c r="N280">
        <v>58</v>
      </c>
      <c r="O280" t="str">
        <f>IF(M280=BD280,"*"," ")</f>
        <v xml:space="preserve"> </v>
      </c>
      <c r="P280" s="36">
        <f>BS280</f>
        <v>990</v>
      </c>
      <c r="R280" t="str">
        <f>IF(P280=BO280,"*"," ")</f>
        <v>*</v>
      </c>
      <c r="Z280" s="21" t="str">
        <f>IFERROR(VLOOKUP(A280,'16.09.18.1 Mt Hutt SL'!A:B,2,FALSE)," ")</f>
        <v xml:space="preserve"> </v>
      </c>
      <c r="AA280" s="21" t="str">
        <f>IFERROR(VLOOKUP(A280,'16.09.18 .2 Mt Hutt SL'!A:B,2,FALSE)," ")</f>
        <v xml:space="preserve"> </v>
      </c>
      <c r="AB280" s="21">
        <f>IFERROR(VLOOKUP(A280,'180923.1 WH SL'!C:K,9,FALSE)," ")</f>
        <v>302.95</v>
      </c>
      <c r="AC280" s="21" t="str">
        <f>IFERROR(VLOOKUP(A280,'180927.1 CA SL '!A:L,12,FALSE)," ")</f>
        <v xml:space="preserve"> </v>
      </c>
      <c r="AD280" s="21" t="str">
        <f>IFERROR(VLOOKUP(A280,'180927.2 CA SL'!A:L,12,FALSE)," ")</f>
        <v xml:space="preserve"> </v>
      </c>
      <c r="AE280" s="21" t="str">
        <f>IFERROR(VLOOKUP(A280,'21.10.18.2   Snowplanet SL'!C:J,8,FALSE)," ")</f>
        <v xml:space="preserve"> </v>
      </c>
      <c r="AF280" t="str">
        <f>IFERROR(VLOOKUP(A280,'21.10.18.4 Snowplanet SL'!C:J,8,FALSE)," ")</f>
        <v xml:space="preserve"> </v>
      </c>
      <c r="AH280" s="25">
        <v>990</v>
      </c>
      <c r="AI280" s="25">
        <v>990</v>
      </c>
      <c r="AJ280" t="str">
        <f>IFERROR((SMALL(T280:AF280,1)+SMALL(T280:AF280,2))/2," ")</f>
        <v xml:space="preserve"> </v>
      </c>
      <c r="AK280">
        <f>IFERROR(SMALL(T280:AF280,1)+(SMALL(T280:AF280,1)*0.2)," ")</f>
        <v>363.53999999999996</v>
      </c>
      <c r="AM280" s="25">
        <f>MIN(AI280,AJ280,AK280)</f>
        <v>363.53999999999996</v>
      </c>
      <c r="AV280" s="21" t="str">
        <f>IFERROR(VLOOKUP(A280,'15.09.18.1 Mt Hutt GS '!A:B,2,FALSE)," ")</f>
        <v xml:space="preserve"> </v>
      </c>
      <c r="AW280" s="21">
        <f>IFERROR(VLOOKUP(A280,'180922.1 WH GS'!C:K,9,FALSE)," ")</f>
        <v>249.73</v>
      </c>
      <c r="AX280" s="21">
        <f>IFERROR(VLOOKUP(A280,'180922.2 WH GS 2'!C:K,9,FALSE)," ")</f>
        <v>220.58</v>
      </c>
      <c r="AY280" s="21" t="str">
        <f>IFERROR(VLOOKUP(A280,'180928.1 CA GS'!A:L,12,FALSE)," " )</f>
        <v xml:space="preserve"> </v>
      </c>
      <c r="AZ280" s="21" t="str">
        <f>IFERROR(VLOOKUP(A280,'180928.2 CA GS'!C:I,7,FALSE)," ")</f>
        <v xml:space="preserve"> </v>
      </c>
      <c r="BA280" s="21" t="str">
        <f>IFERROR(VLOOKUP(A280,'180928.3 CA GS'!C:I,7,FALSE)," ")</f>
        <v xml:space="preserve"> </v>
      </c>
      <c r="BC280" s="25">
        <v>990</v>
      </c>
      <c r="BD280" s="25">
        <v>990</v>
      </c>
      <c r="BE280">
        <f>IFERROR((SMALL(AP280:BA280,1)+SMALL(AP280:BA280,2))/2," ")</f>
        <v>235.155</v>
      </c>
      <c r="BF280">
        <f>IFERROR(SMALL(AP280:BA280,1)+(SMALL(AP280:BA280,1)*0.2)," ")</f>
        <v>264.69600000000003</v>
      </c>
      <c r="BH280" s="25">
        <f>MIN(BD280,BE280,BF280)</f>
        <v>235.155</v>
      </c>
      <c r="BK280" s="21" t="str">
        <f>IFERROR(VLOOKUP(A280,'14.09.18 Mt Hutt SG'!A:C,2,FALSE)," ")</f>
        <v xml:space="preserve"> </v>
      </c>
      <c r="BL280" s="21" t="str">
        <f>IFERROR(VLOOKUP(A280,'14.09.18.2 Mt Hutt SG'!A:B,2,FALSE)," ")</f>
        <v xml:space="preserve"> </v>
      </c>
      <c r="BN280" s="25">
        <v>990</v>
      </c>
      <c r="BO280" s="25">
        <v>990</v>
      </c>
      <c r="BP280" t="str">
        <f>IFERROR((SMALL(BK280:BL280,1)+SMALL(BK280:BL280,2))/2," ")</f>
        <v xml:space="preserve"> </v>
      </c>
      <c r="BQ280" t="str">
        <f>IFERROR(SMALL(BK280:BL280,1)+(SMALL(BK280:BL280,1)*0.2)," ")</f>
        <v xml:space="preserve"> </v>
      </c>
      <c r="BS280" s="25">
        <f>MIN(BO280,BP280,BQ280)</f>
        <v>990</v>
      </c>
    </row>
    <row r="281" spans="1:72" x14ac:dyDescent="0.25">
      <c r="A281">
        <v>201306326</v>
      </c>
      <c r="B281" t="s">
        <v>190</v>
      </c>
      <c r="C281" t="s">
        <v>346</v>
      </c>
      <c r="D281" t="s">
        <v>58</v>
      </c>
      <c r="E281" t="s">
        <v>57</v>
      </c>
      <c r="F281">
        <v>2004</v>
      </c>
      <c r="G281" t="str">
        <f>VLOOKUP(F281,'18 Age Cats'!A:B,2,FALSE)</f>
        <v>U16</v>
      </c>
      <c r="H281" t="s">
        <v>514</v>
      </c>
      <c r="I281" t="s">
        <v>514</v>
      </c>
      <c r="J281" s="36">
        <f>AM281</f>
        <v>95.875</v>
      </c>
      <c r="K281">
        <v>6</v>
      </c>
      <c r="L281" t="str">
        <f>IF(J281=AI281,"*"," ")</f>
        <v xml:space="preserve"> </v>
      </c>
      <c r="M281" s="36">
        <f>BH281</f>
        <v>116.11500000000001</v>
      </c>
      <c r="N281">
        <v>16</v>
      </c>
      <c r="O281" t="str">
        <f>IF(M281=BD281,"*"," ")</f>
        <v xml:space="preserve"> </v>
      </c>
      <c r="P281" s="36">
        <f>BS281</f>
        <v>148.47500000000002</v>
      </c>
      <c r="Q281">
        <v>7</v>
      </c>
      <c r="R281" t="str">
        <f>IF(P281=BO281,"*"," ")</f>
        <v xml:space="preserve"> </v>
      </c>
      <c r="T281" s="21" t="str">
        <f>IFERROR(VLOOKUP(A281,'15.07.18.1 Mt Hutt SL'!C:I,7,FALSE)," ")</f>
        <v xml:space="preserve"> </v>
      </c>
      <c r="U281" s="21" t="str">
        <f>IFERROR(VLOOKUP(A281,'15.07.18.2 Mt Hutt SL'!C:I,7,FALSE)," ")</f>
        <v xml:space="preserve"> </v>
      </c>
      <c r="V281" s="21" t="str">
        <f>IFERROR(VLOOKUP(A281,'12.08.18.1 Whaka SL'!A:G,7,FALSE)," ")</f>
        <v xml:space="preserve"> </v>
      </c>
      <c r="W281" s="21" t="str">
        <f>IFERROR(VLOOKUP(A281,'12.08.18.2 Whaka SL'!A:G,7,FALSE)," ")</f>
        <v xml:space="preserve"> </v>
      </c>
      <c r="X281" s="24">
        <f>IFERROR(VLOOKUP(A281,'20.08.18.1 Coronet SL'!C:K,9,FALSE)," ")</f>
        <v>139.29</v>
      </c>
      <c r="Y281" s="21">
        <f>IFERROR(VLOOKUP(A281,'20.08.18.2 Coronet SL'!C:K,9,FALSE)," ")</f>
        <v>142.51</v>
      </c>
      <c r="Z281" s="21" t="str">
        <f>IFERROR(VLOOKUP(A281,'16.09.18.1 Mt Hutt SL'!A:B,2,FALSE)," ")</f>
        <v xml:space="preserve"> </v>
      </c>
      <c r="AA281" s="21">
        <f>IFERROR(VLOOKUP(A281,'16.09.18 .2 Mt Hutt SL'!A:B,2,FALSE)," ")</f>
        <v>100.01</v>
      </c>
      <c r="AB281" s="21">
        <f>IFERROR(VLOOKUP(A281,'180923.1 WH SL'!C:K,9,FALSE)," ")</f>
        <v>153.86000000000001</v>
      </c>
      <c r="AC281" s="21" t="str">
        <f>IFERROR(VLOOKUP(A281,'180927.1 CA SL '!A:L,12,FALSE)," ")</f>
        <v xml:space="preserve"> </v>
      </c>
      <c r="AD281" s="21">
        <f>IFERROR(VLOOKUP(A281,'180927.2 CA SL'!A:L,12,FALSE)," ")</f>
        <v>91.74</v>
      </c>
      <c r="AE281" s="21" t="str">
        <f>IFERROR(VLOOKUP(A281,'21.10.18.2   Snowplanet SL'!C:J,8,FALSE)," ")</f>
        <v xml:space="preserve"> </v>
      </c>
      <c r="AF281" t="str">
        <f>IFERROR(VLOOKUP(A281,'21.10.18.4 Snowplanet SL'!C:J,8,FALSE)," ")</f>
        <v xml:space="preserve"> </v>
      </c>
      <c r="AH281" s="25">
        <f>IFERROR(VLOOKUP(A281,'18.0 Base List'!A:G,5,FALSE),"990.00")</f>
        <v>125.81</v>
      </c>
      <c r="AI281" s="25">
        <f>AH281+(AH281*0.5)</f>
        <v>188.715</v>
      </c>
      <c r="AJ281">
        <f>IFERROR((SMALL(T281:AF281,1)+SMALL(T281:AF281,2))/2," ")</f>
        <v>95.875</v>
      </c>
      <c r="AK281">
        <f>IFERROR(SMALL(T281:AF281,1)+(SMALL(T281:AF281,1)*0.2)," ")</f>
        <v>110.08799999999999</v>
      </c>
      <c r="AM281" s="25">
        <f>MIN(AI281,AJ281,AK281)</f>
        <v>95.875</v>
      </c>
      <c r="AP281" s="21" t="str">
        <f>IFERROR(VLOOKUP(A281,'11.08.18.1 Whaka GS'!A:I,9,FALSE)," ")</f>
        <v xml:space="preserve"> </v>
      </c>
      <c r="AQ281" s="21" t="str">
        <f>IFERROR(VLOOKUP(A281,'11.08.18.2 Whaka GS'!A:G,7,FALSE)," ")</f>
        <v xml:space="preserve"> </v>
      </c>
      <c r="AS281" s="21">
        <f>IFERROR(VLOOKUP(A281,'18.08.18 .2 Coronet GS'!C:K,9,FALSE)," ")</f>
        <v>135.44</v>
      </c>
      <c r="AT281" s="21">
        <f>IFERROR(VLOOKUP(A281,'19.08.18 .1 Coronet GS'!C:K,9,FALSE)," ")</f>
        <v>134.61000000000001</v>
      </c>
      <c r="AU281" s="21">
        <f>IFERROR(VLOOKUP(A281,'19.08.18 .2 Coronet GS'!C:K,9,FALSE)," ")</f>
        <v>134.03</v>
      </c>
      <c r="AV281" s="21">
        <f>IFERROR(VLOOKUP(A281,'15.09.18.1 Mt Hutt GS '!A:B,2,FALSE)," ")</f>
        <v>135.16999999999999</v>
      </c>
      <c r="AW281" s="21">
        <f>IFERROR(VLOOKUP(A281,'180922.1 WH GS'!C:K,9,FALSE)," ")</f>
        <v>126.85</v>
      </c>
      <c r="AX281" s="21">
        <f>IFERROR(VLOOKUP(A281,'180922.2 WH GS 2'!C:K,9,FALSE)," ")</f>
        <v>111.12</v>
      </c>
      <c r="AY281" s="21">
        <f>IFERROR(VLOOKUP(A281,'180928.1 CA GS'!A:L,12,FALSE)," " )</f>
        <v>124.92</v>
      </c>
      <c r="AZ281" s="21">
        <f>IFERROR(VLOOKUP(A281,'180928.2 CA GS'!C:I,7,FALSE)," ")</f>
        <v>121.11</v>
      </c>
      <c r="BA281" s="21">
        <f>IFERROR(VLOOKUP(A281,'180928.3 CA GS'!C:I,7,FALSE)," ")</f>
        <v>134.35</v>
      </c>
      <c r="BC281" s="25">
        <f>IFERROR(VLOOKUP(A281,'18.0 Base List'!A:F,6,FALSE),"990.00")</f>
        <v>115.65</v>
      </c>
      <c r="BD281" s="25">
        <f>BC281+(BC281*0.5)</f>
        <v>173.47500000000002</v>
      </c>
      <c r="BE281">
        <f>IFERROR((SMALL(AP281:BA281,1)+SMALL(AP281:BA281,2))/2," ")</f>
        <v>116.11500000000001</v>
      </c>
      <c r="BF281">
        <f>IFERROR(SMALL(AP281:BA281,1)+(SMALL(AP281:BA281,1)*0.2)," ")</f>
        <v>133.34399999999999</v>
      </c>
      <c r="BH281" s="25">
        <f>MIN(BD281,BE281,BF281)</f>
        <v>116.11500000000001</v>
      </c>
      <c r="BK281" s="21">
        <f>IFERROR(VLOOKUP(A281,'14.09.18 Mt Hutt SG'!A:C,2,FALSE)," ")</f>
        <v>147.84</v>
      </c>
      <c r="BL281" s="21">
        <f>IFERROR(VLOOKUP(A281,'14.09.18.2 Mt Hutt SG'!A:B,2,FALSE)," ")</f>
        <v>149.11000000000001</v>
      </c>
      <c r="BN281" s="25">
        <f>IFERROR(VLOOKUP(A281,'18.0 Base List'!A:G,7,FALSE),990)</f>
        <v>153.48500000000001</v>
      </c>
      <c r="BO281" s="25">
        <f>BN281+(BN281*0.5)</f>
        <v>230.22750000000002</v>
      </c>
      <c r="BP281">
        <f>IFERROR((SMALL(BK281:BL281,1)+SMALL(BK281:BL281,2))/2," ")</f>
        <v>148.47500000000002</v>
      </c>
      <c r="BQ281">
        <f>IFERROR(SMALL(BK281:BL281,1)+(SMALL(BK281:BL281,1)*0.2)," ")</f>
        <v>177.40800000000002</v>
      </c>
      <c r="BS281" s="25">
        <f>MIN(BO281,BP281,BQ281)</f>
        <v>148.47500000000002</v>
      </c>
    </row>
    <row r="282" spans="1:72" x14ac:dyDescent="0.25">
      <c r="A282">
        <v>2018080572</v>
      </c>
      <c r="B282" t="s">
        <v>270</v>
      </c>
      <c r="C282" t="s">
        <v>1304</v>
      </c>
      <c r="D282" t="s">
        <v>58</v>
      </c>
      <c r="E282" t="s">
        <v>57</v>
      </c>
      <c r="F282">
        <v>2006</v>
      </c>
      <c r="G282" t="str">
        <f>VLOOKUP(F282,'18 Age Cats'!A:B,2,FALSE)</f>
        <v>U14</v>
      </c>
      <c r="J282" s="36">
        <f>AM282</f>
        <v>990</v>
      </c>
      <c r="L282" t="str">
        <f>IF(J282=AI282,"*"," ")</f>
        <v>*</v>
      </c>
      <c r="M282" s="36">
        <f>BH282</f>
        <v>990</v>
      </c>
      <c r="O282" t="str">
        <f>IF(M282=BD282,"*"," ")</f>
        <v>*</v>
      </c>
      <c r="P282" s="36">
        <f>BS282</f>
        <v>990</v>
      </c>
      <c r="R282" t="str">
        <f>IF(P282=BO282,"*"," ")</f>
        <v>*</v>
      </c>
      <c r="Z282" s="21" t="str">
        <f>IFERROR(VLOOKUP(A282,'16.09.18.1 Mt Hutt SL'!A:B,2,FALSE)," ")</f>
        <v xml:space="preserve"> </v>
      </c>
      <c r="AA282" s="21" t="str">
        <f>IFERROR(VLOOKUP(A282,'16.09.18 .2 Mt Hutt SL'!A:B,2,FALSE)," ")</f>
        <v xml:space="preserve"> </v>
      </c>
      <c r="AB282" s="21" t="str">
        <f>IFERROR(VLOOKUP(A282,'180923.1 WH SL'!C:K,9,FALSE)," ")</f>
        <v xml:space="preserve"> </v>
      </c>
      <c r="AC282" s="21" t="str">
        <f>IFERROR(VLOOKUP(A282,'180927.1 CA SL '!A:L,12,FALSE)," ")</f>
        <v xml:space="preserve"> </v>
      </c>
      <c r="AD282" s="21" t="str">
        <f>IFERROR(VLOOKUP(A282,'180927.2 CA SL'!A:L,12,FALSE)," ")</f>
        <v xml:space="preserve"> </v>
      </c>
      <c r="AE282" s="21" t="str">
        <f>IFERROR(VLOOKUP(A282,'21.10.18.2   Snowplanet SL'!C:J,8,FALSE)," ")</f>
        <v xml:space="preserve"> </v>
      </c>
      <c r="AF282" t="str">
        <f>IFERROR(VLOOKUP(A282,'21.10.18.4 Snowplanet SL'!C:J,8,FALSE)," ")</f>
        <v xml:space="preserve"> </v>
      </c>
      <c r="AH282" s="25">
        <v>990</v>
      </c>
      <c r="AI282" s="25">
        <v>990</v>
      </c>
      <c r="AJ282" t="str">
        <f>IFERROR((SMALL(T282:AF282,1)+SMALL(T282:AF282,2))/2," ")</f>
        <v xml:space="preserve"> </v>
      </c>
      <c r="AK282" t="str">
        <f>IFERROR(SMALL(T282:AF282,1)+(SMALL(T282:AF282,1)*0.2)," ")</f>
        <v xml:space="preserve"> </v>
      </c>
      <c r="AM282" s="25">
        <f>MIN(AI282,AJ282,AK282)</f>
        <v>990</v>
      </c>
      <c r="AV282" s="21" t="str">
        <f>IFERROR(VLOOKUP(A282,'15.09.18.1 Mt Hutt GS '!A:B,2,FALSE)," ")</f>
        <v xml:space="preserve"> </v>
      </c>
      <c r="AW282" s="21" t="str">
        <f>IFERROR(VLOOKUP(A282,'180922.1 WH GS'!C:K,9,FALSE)," ")</f>
        <v xml:space="preserve"> </v>
      </c>
      <c r="AX282" s="21" t="str">
        <f>IFERROR(VLOOKUP(A282,'180922.2 WH GS 2'!C:K,9,FALSE)," ")</f>
        <v xml:space="preserve"> </v>
      </c>
      <c r="AY282" s="21" t="str">
        <f>IFERROR(VLOOKUP(A282,'180928.1 CA GS'!A:L,12,FALSE)," " )</f>
        <v xml:space="preserve"> </v>
      </c>
      <c r="AZ282" s="21" t="str">
        <f>IFERROR(VLOOKUP(A282,'180928.2 CA GS'!C:I,7,FALSE)," ")</f>
        <v xml:space="preserve"> </v>
      </c>
      <c r="BA282" s="21" t="str">
        <f>IFERROR(VLOOKUP(A282,'180928.3 CA GS'!C:I,7,FALSE)," ")</f>
        <v xml:space="preserve"> </v>
      </c>
      <c r="BC282" s="25">
        <v>990</v>
      </c>
      <c r="BD282" s="25">
        <v>990</v>
      </c>
      <c r="BE282" t="str">
        <f>IFERROR((SMALL(AP282:BA282,1)+SMALL(AP282:BA282,2))/2," ")</f>
        <v xml:space="preserve"> </v>
      </c>
      <c r="BF282" t="str">
        <f>IFERROR(SMALL(AP282:BA282,1)+(SMALL(AP282:BA282,1)*0.2)," ")</f>
        <v xml:space="preserve"> </v>
      </c>
      <c r="BH282" s="25">
        <f>MIN(BD282,BE282,BF282)</f>
        <v>990</v>
      </c>
      <c r="BK282" s="21" t="str">
        <f>IFERROR(VLOOKUP(A282,'14.09.18 Mt Hutt SG'!A:C,2,FALSE)," ")</f>
        <v xml:space="preserve"> </v>
      </c>
      <c r="BL282" s="21" t="str">
        <f>IFERROR(VLOOKUP(A282,'14.09.18.2 Mt Hutt SG'!A:B,2,FALSE)," ")</f>
        <v xml:space="preserve"> </v>
      </c>
      <c r="BN282" s="25">
        <v>990</v>
      </c>
      <c r="BO282" s="25">
        <v>990</v>
      </c>
      <c r="BP282" t="str">
        <f>IFERROR((SMALL(BK282:BL282,1)+SMALL(BK282:BL282,2))/2," ")</f>
        <v xml:space="preserve"> </v>
      </c>
      <c r="BQ282" t="str">
        <f>IFERROR(SMALL(BK282:BL282,1)+(SMALL(BK282:BL282,1)*0.2)," ")</f>
        <v xml:space="preserve"> </v>
      </c>
      <c r="BS282" s="25">
        <f>MIN(BO282,BP282,BQ282)</f>
        <v>990</v>
      </c>
    </row>
    <row r="283" spans="1:72" x14ac:dyDescent="0.25">
      <c r="A283">
        <v>2018060300</v>
      </c>
      <c r="B283" t="s">
        <v>593</v>
      </c>
      <c r="C283" t="s">
        <v>66</v>
      </c>
      <c r="D283" t="s">
        <v>58</v>
      </c>
      <c r="E283" t="s">
        <v>52</v>
      </c>
      <c r="F283">
        <v>2006</v>
      </c>
      <c r="G283" t="str">
        <f>VLOOKUP(F283,'18 Age Cats'!A:B,2,FALSE)</f>
        <v>U14</v>
      </c>
      <c r="I283" t="s">
        <v>513</v>
      </c>
      <c r="J283" s="36">
        <f>AM283</f>
        <v>416.1</v>
      </c>
      <c r="K283">
        <v>77</v>
      </c>
      <c r="L283" t="str">
        <f>IF(J283=AI283,"*"," ")</f>
        <v xml:space="preserve"> </v>
      </c>
      <c r="M283" s="36">
        <f>BH283</f>
        <v>990</v>
      </c>
      <c r="O283" t="str">
        <f>IF(M283=BD283,"*"," ")</f>
        <v>*</v>
      </c>
      <c r="P283" s="36">
        <f>BS283</f>
        <v>990</v>
      </c>
      <c r="R283" t="str">
        <f>IF(P283=BO283,"*"," ")</f>
        <v>*</v>
      </c>
      <c r="T283" s="21" t="str">
        <f>IFERROR(VLOOKUP(A283,'15.07.18.1 Mt Hutt SL'!C:I,7,FALSE)," ")</f>
        <v xml:space="preserve"> </v>
      </c>
      <c r="U283" s="21" t="str">
        <f>IFERROR(VLOOKUP(A283,'15.07.18.2 Mt Hutt SL'!C:I,7,FALSE)," ")</f>
        <v xml:space="preserve"> </v>
      </c>
      <c r="V283" s="21">
        <f>IFERROR(VLOOKUP(A283,'12.08.18.1 Whaka SL'!A:G,7,FALSE)," ")</f>
        <v>346.75</v>
      </c>
      <c r="W283" s="21" t="str">
        <f>IFERROR(VLOOKUP(A283,'12.08.18.2 Whaka SL'!A:G,7,FALSE)," ")</f>
        <v xml:space="preserve"> </v>
      </c>
      <c r="X283" s="24" t="str">
        <f>IFERROR(VLOOKUP(A283,'20.08.18.1 Coronet SL'!C:K,9,FALSE)," ")</f>
        <v xml:space="preserve"> </v>
      </c>
      <c r="Y283" s="21" t="str">
        <f>IFERROR(VLOOKUP(A283,'20.08.18.2 Coronet SL'!C:K,9,FALSE)," ")</f>
        <v xml:space="preserve"> </v>
      </c>
      <c r="Z283" s="21" t="str">
        <f>IFERROR(VLOOKUP(A283,'16.09.18.1 Mt Hutt SL'!A:B,2,FALSE)," ")</f>
        <v xml:space="preserve"> </v>
      </c>
      <c r="AA283" s="21" t="str">
        <f>IFERROR(VLOOKUP(A283,'16.09.18 .2 Mt Hutt SL'!A:B,2,FALSE)," ")</f>
        <v xml:space="preserve"> </v>
      </c>
      <c r="AB283" s="21" t="str">
        <f>IFERROR(VLOOKUP(A283,'180923.1 WH SL'!C:K,9,FALSE)," ")</f>
        <v xml:space="preserve"> </v>
      </c>
      <c r="AC283" s="21" t="str">
        <f>IFERROR(VLOOKUP(A283,'180927.1 CA SL '!A:L,12,FALSE)," ")</f>
        <v xml:space="preserve"> </v>
      </c>
      <c r="AD283" s="21" t="str">
        <f>IFERROR(VLOOKUP(A283,'180927.2 CA SL'!A:L,12,FALSE)," ")</f>
        <v xml:space="preserve"> </v>
      </c>
      <c r="AE283" s="21" t="str">
        <f>IFERROR(VLOOKUP(A283,'21.10.18.2   Snowplanet SL'!C:J,8,FALSE)," ")</f>
        <v xml:space="preserve"> </v>
      </c>
      <c r="AF283" t="str">
        <f>IFERROR(VLOOKUP(A283,'21.10.18.4 Snowplanet SL'!C:J,8,FALSE)," ")</f>
        <v xml:space="preserve"> </v>
      </c>
      <c r="AH283" s="25">
        <v>990</v>
      </c>
      <c r="AI283" s="25">
        <v>990</v>
      </c>
      <c r="AJ283" t="str">
        <f>IFERROR((SMALL(T283:AF283,1)+SMALL(T283:AF283,2))/2," ")</f>
        <v xml:space="preserve"> </v>
      </c>
      <c r="AK283">
        <f>IFERROR(SMALL(T283:AF283,1)+(SMALL(T283:AF283,1)*0.2)," ")</f>
        <v>416.1</v>
      </c>
      <c r="AM283" s="25">
        <f>MIN(AI283,AJ283,AK283)</f>
        <v>416.1</v>
      </c>
      <c r="AP283" s="21" t="str">
        <f>IFERROR(VLOOKUP(A283,'11.08.18.1 Whaka GS'!A:I,9,FALSE)," ")</f>
        <v xml:space="preserve"> </v>
      </c>
      <c r="AQ283" s="21" t="str">
        <f>IFERROR(VLOOKUP(A283,'11.08.18.2 Whaka GS'!A:G,7,FALSE)," ")</f>
        <v xml:space="preserve"> </v>
      </c>
      <c r="AR283" s="21" t="str">
        <f>IFERROR(VLOOKUP(A283,'18.08.18 .1 Coronet GS'!C:K,9,FALSE)," ")</f>
        <v xml:space="preserve"> </v>
      </c>
      <c r="AS283" s="21" t="str">
        <f>IFERROR(VLOOKUP(A283,'18.08.18 .2 Coronet GS'!C:K,9,FALSE)," ")</f>
        <v xml:space="preserve"> </v>
      </c>
      <c r="AT283" s="21" t="str">
        <f>IFERROR(VLOOKUP(A283,'19.08.18 .1 Coronet GS'!C:K,9,FALSE)," ")</f>
        <v xml:space="preserve"> </v>
      </c>
      <c r="AU283" s="21" t="str">
        <f>IFERROR(VLOOKUP(A283,'19.08.18 .2 Coronet GS'!C:K,9,FALSE)," ")</f>
        <v xml:space="preserve"> </v>
      </c>
      <c r="AV283" s="21" t="str">
        <f>IFERROR(VLOOKUP(A283,'15.09.18.1 Mt Hutt GS '!A:B,2,FALSE)," ")</f>
        <v xml:space="preserve"> </v>
      </c>
      <c r="AW283" s="21" t="str">
        <f>IFERROR(VLOOKUP(A283,'180922.1 WH GS'!C:K,9,FALSE)," ")</f>
        <v xml:space="preserve"> </v>
      </c>
      <c r="AX283" s="21" t="str">
        <f>IFERROR(VLOOKUP(A283,'180922.2 WH GS 2'!C:K,9,FALSE)," ")</f>
        <v xml:space="preserve"> </v>
      </c>
      <c r="AY283" s="21" t="str">
        <f>IFERROR(VLOOKUP(A283,'180928.1 CA GS'!A:L,12,FALSE)," " )</f>
        <v xml:space="preserve"> </v>
      </c>
      <c r="AZ283" s="21" t="str">
        <f>IFERROR(VLOOKUP(A283,'180928.2 CA GS'!C:I,7,FALSE)," ")</f>
        <v xml:space="preserve"> </v>
      </c>
      <c r="BA283" s="21" t="str">
        <f>IFERROR(VLOOKUP(A283,'180928.3 CA GS'!C:I,7,FALSE)," ")</f>
        <v xml:space="preserve"> </v>
      </c>
      <c r="BC283" s="25">
        <v>990</v>
      </c>
      <c r="BD283" s="25">
        <v>990</v>
      </c>
      <c r="BE283" t="str">
        <f>IFERROR((SMALL(AP283:BA283,1)+SMALL(AP283:BA283,2))/2," ")</f>
        <v xml:space="preserve"> </v>
      </c>
      <c r="BF283" t="str">
        <f>IFERROR(SMALL(AP283:BA283,1)+(SMALL(AP283:BA283,1)*0.2)," ")</f>
        <v xml:space="preserve"> </v>
      </c>
      <c r="BH283" s="25">
        <f>MIN(BD283,BE283,BF283)</f>
        <v>990</v>
      </c>
      <c r="BK283" s="21" t="str">
        <f>IFERROR(VLOOKUP(A283,'14.09.18 Mt Hutt SG'!A:C,2,FALSE)," ")</f>
        <v xml:space="preserve"> </v>
      </c>
      <c r="BL283" s="21" t="str">
        <f>IFERROR(VLOOKUP(A283,'14.09.18.2 Mt Hutt SG'!A:B,2,FALSE)," ")</f>
        <v xml:space="preserve"> </v>
      </c>
      <c r="BN283" s="25">
        <v>990</v>
      </c>
      <c r="BO283" s="25">
        <v>990</v>
      </c>
      <c r="BP283" t="str">
        <f>IFERROR((SMALL(BK283:BL283,1)+SMALL(BK283:BL283,2))/2," ")</f>
        <v xml:space="preserve"> </v>
      </c>
      <c r="BQ283" t="str">
        <f>IFERROR(SMALL(BK283:BL283,1)+(SMALL(BK283:BL283,1)*0.2)," ")</f>
        <v xml:space="preserve"> </v>
      </c>
      <c r="BS283" s="25">
        <f>MIN(BO283,BP283,BQ283)</f>
        <v>990</v>
      </c>
    </row>
    <row r="284" spans="1:72" x14ac:dyDescent="0.25">
      <c r="A284">
        <v>2018060301</v>
      </c>
      <c r="B284" t="s">
        <v>592</v>
      </c>
      <c r="C284" t="s">
        <v>66</v>
      </c>
      <c r="D284" t="s">
        <v>58</v>
      </c>
      <c r="E284" t="s">
        <v>57</v>
      </c>
      <c r="F284">
        <v>2003</v>
      </c>
      <c r="G284" t="str">
        <f>VLOOKUP(F284,'18 Age Cats'!A:B,2,FALSE)</f>
        <v>U16</v>
      </c>
      <c r="I284" t="s">
        <v>513</v>
      </c>
      <c r="J284" s="36">
        <f>AM284</f>
        <v>302.02</v>
      </c>
      <c r="K284">
        <v>55</v>
      </c>
      <c r="L284" t="str">
        <f>IF(J284=AI284,"*"," ")</f>
        <v xml:space="preserve"> </v>
      </c>
      <c r="M284" s="36">
        <f>BH284</f>
        <v>990</v>
      </c>
      <c r="O284" t="str">
        <f>IF(M284=BD284,"*"," ")</f>
        <v>*</v>
      </c>
      <c r="P284" s="36">
        <f>BS284</f>
        <v>990</v>
      </c>
      <c r="R284" t="str">
        <f>IF(P284=BO284,"*"," ")</f>
        <v>*</v>
      </c>
      <c r="T284" s="21" t="str">
        <f>IFERROR(VLOOKUP(A284,'15.07.18.1 Mt Hutt SL'!C:I,7,FALSE)," ")</f>
        <v xml:space="preserve"> </v>
      </c>
      <c r="U284" s="21" t="str">
        <f>IFERROR(VLOOKUP(A284,'15.07.18.2 Mt Hutt SL'!C:I,7,FALSE)," ")</f>
        <v xml:space="preserve"> </v>
      </c>
      <c r="V284" s="21">
        <f>IFERROR(VLOOKUP(A284,'12.08.18.1 Whaka SL'!A:G,7,FALSE)," ")</f>
        <v>311.63</v>
      </c>
      <c r="W284" s="21">
        <f>IFERROR(VLOOKUP(A284,'12.08.18.2 Whaka SL'!A:G,7,FALSE)," ")</f>
        <v>292.41000000000003</v>
      </c>
      <c r="X284" s="24" t="str">
        <f>IFERROR(VLOOKUP(A284,'20.08.18.1 Coronet SL'!C:K,9,FALSE)," ")</f>
        <v xml:space="preserve"> </v>
      </c>
      <c r="Y284" s="21" t="str">
        <f>IFERROR(VLOOKUP(A284,'20.08.18.2 Coronet SL'!C:K,9,FALSE)," ")</f>
        <v xml:space="preserve"> </v>
      </c>
      <c r="Z284" s="21" t="str">
        <f>IFERROR(VLOOKUP(A284,'16.09.18.1 Mt Hutt SL'!A:B,2,FALSE)," ")</f>
        <v xml:space="preserve"> </v>
      </c>
      <c r="AA284" s="21" t="str">
        <f>IFERROR(VLOOKUP(A284,'16.09.18 .2 Mt Hutt SL'!A:B,2,FALSE)," ")</f>
        <v xml:space="preserve"> </v>
      </c>
      <c r="AB284" s="21" t="str">
        <f>IFERROR(VLOOKUP(A284,'180923.1 WH SL'!C:K,9,FALSE)," ")</f>
        <v xml:space="preserve"> </v>
      </c>
      <c r="AC284" s="21" t="str">
        <f>IFERROR(VLOOKUP(A284,'180927.1 CA SL '!A:L,12,FALSE)," ")</f>
        <v xml:space="preserve"> </v>
      </c>
      <c r="AD284" s="21" t="str">
        <f>IFERROR(VLOOKUP(A284,'180927.2 CA SL'!A:L,12,FALSE)," ")</f>
        <v xml:space="preserve"> </v>
      </c>
      <c r="AE284" s="21" t="str">
        <f>IFERROR(VLOOKUP(A284,'21.10.18.2   Snowplanet SL'!C:J,8,FALSE)," ")</f>
        <v xml:space="preserve"> </v>
      </c>
      <c r="AF284" t="str">
        <f>IFERROR(VLOOKUP(A284,'21.10.18.4 Snowplanet SL'!C:J,8,FALSE)," ")</f>
        <v xml:space="preserve"> </v>
      </c>
      <c r="AH284" s="25">
        <v>990</v>
      </c>
      <c r="AI284" s="25">
        <v>990</v>
      </c>
      <c r="AJ284">
        <f>IFERROR((SMALL(T284:AF284,1)+SMALL(T284:AF284,2))/2," ")</f>
        <v>302.02</v>
      </c>
      <c r="AK284">
        <f>IFERROR(SMALL(T284:AF284,1)+(SMALL(T284:AF284,1)*0.2)," ")</f>
        <v>350.89200000000005</v>
      </c>
      <c r="AM284" s="25">
        <f>MIN(AI284,AJ284,AK284)</f>
        <v>302.02</v>
      </c>
      <c r="AP284" s="21" t="str">
        <f>IFERROR(VLOOKUP(A284,'11.08.18.1 Whaka GS'!A:I,9,FALSE)," ")</f>
        <v xml:space="preserve"> </v>
      </c>
      <c r="AQ284" s="21" t="str">
        <f>IFERROR(VLOOKUP(A284,'11.08.18.2 Whaka GS'!A:G,7,FALSE)," ")</f>
        <v xml:space="preserve"> </v>
      </c>
      <c r="AR284" s="21" t="str">
        <f>IFERROR(VLOOKUP(A284,'18.08.18 .1 Coronet GS'!C:K,9,FALSE)," ")</f>
        <v xml:space="preserve"> </v>
      </c>
      <c r="AS284" s="21" t="str">
        <f>IFERROR(VLOOKUP(A284,'18.08.18 .2 Coronet GS'!C:K,9,FALSE)," ")</f>
        <v xml:space="preserve"> </v>
      </c>
      <c r="AT284" s="21" t="str">
        <f>IFERROR(VLOOKUP(A284,'19.08.18 .1 Coronet GS'!C:K,9,FALSE)," ")</f>
        <v xml:space="preserve"> </v>
      </c>
      <c r="AU284" s="21" t="str">
        <f>IFERROR(VLOOKUP(A284,'19.08.18 .2 Coronet GS'!C:K,9,FALSE)," ")</f>
        <v xml:space="preserve"> </v>
      </c>
      <c r="AV284" s="21" t="str">
        <f>IFERROR(VLOOKUP(A284,'15.09.18.1 Mt Hutt GS '!A:B,2,FALSE)," ")</f>
        <v xml:space="preserve"> </v>
      </c>
      <c r="AW284" s="21" t="str">
        <f>IFERROR(VLOOKUP(A284,'180922.1 WH GS'!C:K,9,FALSE)," ")</f>
        <v xml:space="preserve"> </v>
      </c>
      <c r="AX284" s="21" t="str">
        <f>IFERROR(VLOOKUP(A284,'180922.2 WH GS 2'!C:K,9,FALSE)," ")</f>
        <v xml:space="preserve"> </v>
      </c>
      <c r="AY284" s="21" t="str">
        <f>IFERROR(VLOOKUP(A284,'180928.1 CA GS'!A:L,12,FALSE)," " )</f>
        <v xml:space="preserve"> </v>
      </c>
      <c r="AZ284" s="21" t="str">
        <f>IFERROR(VLOOKUP(A284,'180928.2 CA GS'!C:I,7,FALSE)," ")</f>
        <v xml:space="preserve"> </v>
      </c>
      <c r="BA284" s="21" t="str">
        <f>IFERROR(VLOOKUP(A284,'180928.3 CA GS'!C:I,7,FALSE)," ")</f>
        <v xml:space="preserve"> </v>
      </c>
      <c r="BC284" s="25">
        <v>990</v>
      </c>
      <c r="BD284" s="25">
        <v>990</v>
      </c>
      <c r="BE284" t="str">
        <f>IFERROR((SMALL(AP284:BA284,1)+SMALL(AP284:BA284,2))/2," ")</f>
        <v xml:space="preserve"> </v>
      </c>
      <c r="BF284" t="str">
        <f>IFERROR(SMALL(AP284:BA284,1)+(SMALL(AP284:BA284,1)*0.2)," ")</f>
        <v xml:space="preserve"> </v>
      </c>
      <c r="BH284" s="25">
        <f>MIN(BD284,BE284,BF284)</f>
        <v>990</v>
      </c>
      <c r="BK284" s="21" t="str">
        <f>IFERROR(VLOOKUP(A284,'14.09.18 Mt Hutt SG'!A:C,2,FALSE)," ")</f>
        <v xml:space="preserve"> </v>
      </c>
      <c r="BL284" s="21" t="str">
        <f>IFERROR(VLOOKUP(A284,'14.09.18.2 Mt Hutt SG'!A:B,2,FALSE)," ")</f>
        <v xml:space="preserve"> </v>
      </c>
      <c r="BN284" s="25">
        <v>990</v>
      </c>
      <c r="BO284" s="25">
        <v>990</v>
      </c>
      <c r="BP284" t="str">
        <f>IFERROR((SMALL(BK284:BL284,1)+SMALL(BK284:BL284,2))/2," ")</f>
        <v xml:space="preserve"> </v>
      </c>
      <c r="BQ284" t="str">
        <f>IFERROR(SMALL(BK284:BL284,1)+(SMALL(BK284:BL284,1)*0.2)," ")</f>
        <v xml:space="preserve"> </v>
      </c>
      <c r="BS284" s="25">
        <f>MIN(BO284,BP284,BQ284)</f>
        <v>990</v>
      </c>
    </row>
    <row r="285" spans="1:72" x14ac:dyDescent="0.25">
      <c r="A285">
        <v>2018070448</v>
      </c>
      <c r="B285" t="s">
        <v>653</v>
      </c>
      <c r="C285" t="s">
        <v>595</v>
      </c>
      <c r="D285" t="s">
        <v>97</v>
      </c>
      <c r="E285" t="s">
        <v>57</v>
      </c>
      <c r="F285">
        <v>2006</v>
      </c>
      <c r="G285" t="str">
        <f>VLOOKUP(F285,'18 Age Cats'!A:B,2,FALSE)</f>
        <v>U14</v>
      </c>
      <c r="J285" s="36">
        <f>AM285</f>
        <v>990</v>
      </c>
      <c r="L285" t="str">
        <f>IF(J285=AI285,"*"," ")</f>
        <v>*</v>
      </c>
      <c r="M285" s="36">
        <f>BH285</f>
        <v>990</v>
      </c>
      <c r="O285" t="str">
        <f>IF(M285=BD285,"*"," ")</f>
        <v>*</v>
      </c>
      <c r="P285" s="36">
        <f>BS285</f>
        <v>990</v>
      </c>
      <c r="R285" t="str">
        <f>IF(P285=BO285,"*"," ")</f>
        <v>*</v>
      </c>
      <c r="T285" s="21" t="str">
        <f>IFERROR(VLOOKUP(A285,'15.07.18.1 Mt Hutt SL'!C:I,7,FALSE)," ")</f>
        <v xml:space="preserve"> </v>
      </c>
      <c r="U285" s="21" t="str">
        <f>IFERROR(VLOOKUP(A285,'15.07.18.2 Mt Hutt SL'!C:I,7,FALSE)," ")</f>
        <v xml:space="preserve"> </v>
      </c>
      <c r="V285" s="21" t="str">
        <f>IFERROR(VLOOKUP(A285,'12.08.18.1 Whaka SL'!A:G,7,FALSE)," ")</f>
        <v xml:space="preserve"> </v>
      </c>
      <c r="W285" s="21" t="str">
        <f>IFERROR(VLOOKUP(A285,'12.08.18.2 Whaka SL'!A:G,7,FALSE)," ")</f>
        <v xml:space="preserve"> </v>
      </c>
      <c r="X285" s="24" t="str">
        <f>IFERROR(VLOOKUP(A285,'20.08.18.1 Coronet SL'!C:K,9,FALSE)," ")</f>
        <v xml:space="preserve"> </v>
      </c>
      <c r="Y285" s="21" t="str">
        <f>IFERROR(VLOOKUP(A285,'20.08.18.2 Coronet SL'!C:K,9,FALSE)," ")</f>
        <v xml:space="preserve"> </v>
      </c>
      <c r="Z285" s="21" t="str">
        <f>IFERROR(VLOOKUP(A285,'16.09.18.1 Mt Hutt SL'!A:B,2,FALSE)," ")</f>
        <v xml:space="preserve"> </v>
      </c>
      <c r="AA285" s="21" t="str">
        <f>IFERROR(VLOOKUP(A285,'16.09.18 .2 Mt Hutt SL'!A:B,2,FALSE)," ")</f>
        <v xml:space="preserve"> </v>
      </c>
      <c r="AB285" s="21" t="str">
        <f>IFERROR(VLOOKUP(A285,'180923.1 WH SL'!C:K,9,FALSE)," ")</f>
        <v xml:space="preserve"> </v>
      </c>
      <c r="AC285" s="21" t="str">
        <f>IFERROR(VLOOKUP(A285,'180927.1 CA SL '!A:L,12,FALSE)," ")</f>
        <v xml:space="preserve"> </v>
      </c>
      <c r="AD285" s="21" t="str">
        <f>IFERROR(VLOOKUP(A285,'180927.2 CA SL'!A:L,12,FALSE)," ")</f>
        <v xml:space="preserve"> </v>
      </c>
      <c r="AE285" s="21" t="str">
        <f>IFERROR(VLOOKUP(A285,'21.10.18.2   Snowplanet SL'!C:J,8,FALSE)," ")</f>
        <v xml:space="preserve"> </v>
      </c>
      <c r="AF285" t="str">
        <f>IFERROR(VLOOKUP(A285,'21.10.18.4 Snowplanet SL'!C:J,8,FALSE)," ")</f>
        <v xml:space="preserve"> </v>
      </c>
      <c r="AH285" s="25">
        <v>990</v>
      </c>
      <c r="AI285" s="25">
        <v>990</v>
      </c>
      <c r="AJ285" t="str">
        <f>IFERROR((SMALL(T285:AF285,1)+SMALL(T285:AF285,2))/2," ")</f>
        <v xml:space="preserve"> </v>
      </c>
      <c r="AK285" t="str">
        <f>IFERROR(SMALL(T285:AF285,1)+(SMALL(T285:AF285,1)*0.2)," ")</f>
        <v xml:space="preserve"> </v>
      </c>
      <c r="AM285" s="25">
        <f>MIN(AI285,AJ285,AK285)</f>
        <v>990</v>
      </c>
      <c r="AP285" s="21" t="str">
        <f>IFERROR(VLOOKUP(A285,'11.08.18.1 Whaka GS'!A:I,9,FALSE)," ")</f>
        <v xml:space="preserve"> </v>
      </c>
      <c r="AQ285" s="21" t="str">
        <f>IFERROR(VLOOKUP(A285,'11.08.18.2 Whaka GS'!A:G,7,FALSE)," ")</f>
        <v xml:space="preserve"> </v>
      </c>
      <c r="AR285" s="21" t="str">
        <f>IFERROR(VLOOKUP(A285,'18.08.18 .1 Coronet GS'!C:K,9,FALSE)," ")</f>
        <v xml:space="preserve"> </v>
      </c>
      <c r="AS285" s="21" t="str">
        <f>IFERROR(VLOOKUP(A285,'18.08.18 .2 Coronet GS'!C:K,9,FALSE)," ")</f>
        <v xml:space="preserve"> </v>
      </c>
      <c r="AT285" s="21" t="str">
        <f>IFERROR(VLOOKUP(A285,'19.08.18 .1 Coronet GS'!C:K,9,FALSE)," ")</f>
        <v xml:space="preserve"> </v>
      </c>
      <c r="AU285" s="21" t="str">
        <f>IFERROR(VLOOKUP(A285,'19.08.18 .2 Coronet GS'!C:K,9,FALSE)," ")</f>
        <v xml:space="preserve"> </v>
      </c>
      <c r="AV285" s="21" t="str">
        <f>IFERROR(VLOOKUP(A285,'15.09.18.1 Mt Hutt GS '!A:B,2,FALSE)," ")</f>
        <v xml:space="preserve"> </v>
      </c>
      <c r="AW285" s="21" t="str">
        <f>IFERROR(VLOOKUP(A285,'180922.1 WH GS'!C:K,9,FALSE)," ")</f>
        <v xml:space="preserve"> </v>
      </c>
      <c r="AX285" s="21" t="str">
        <f>IFERROR(VLOOKUP(A285,'180922.2 WH GS 2'!C:K,9,FALSE)," ")</f>
        <v xml:space="preserve"> </v>
      </c>
      <c r="AY285" s="21" t="str">
        <f>IFERROR(VLOOKUP(A285,'180928.1 CA GS'!A:L,12,FALSE)," " )</f>
        <v xml:space="preserve"> </v>
      </c>
      <c r="AZ285" s="21" t="str">
        <f>IFERROR(VLOOKUP(A285,'180928.2 CA GS'!C:I,7,FALSE)," ")</f>
        <v xml:space="preserve"> </v>
      </c>
      <c r="BA285" s="21" t="str">
        <f>IFERROR(VLOOKUP(A285,'180928.3 CA GS'!C:I,7,FALSE)," ")</f>
        <v xml:space="preserve"> </v>
      </c>
      <c r="BC285" s="25">
        <v>990</v>
      </c>
      <c r="BD285" s="25">
        <v>990</v>
      </c>
      <c r="BE285" t="str">
        <f>IFERROR((SMALL(AP285:BA285,1)+SMALL(AP285:BA285,2))/2," ")</f>
        <v xml:space="preserve"> </v>
      </c>
      <c r="BF285" t="str">
        <f>IFERROR(SMALL(AP285:BA285,1)+(SMALL(AP285:BA285,1)*0.2)," ")</f>
        <v xml:space="preserve"> </v>
      </c>
      <c r="BH285" s="25">
        <f>MIN(BD285,BE285,BF285)</f>
        <v>990</v>
      </c>
      <c r="BK285" s="21" t="str">
        <f>IFERROR(VLOOKUP(A285,'14.09.18 Mt Hutt SG'!A:C,2,FALSE)," ")</f>
        <v xml:space="preserve"> </v>
      </c>
      <c r="BL285" s="21" t="str">
        <f>IFERROR(VLOOKUP(A285,'14.09.18.2 Mt Hutt SG'!A:B,2,FALSE)," ")</f>
        <v xml:space="preserve"> </v>
      </c>
      <c r="BN285" s="25">
        <v>990</v>
      </c>
      <c r="BO285" s="25">
        <v>990</v>
      </c>
      <c r="BP285" t="str">
        <f>IFERROR((SMALL(BK285:BL285,1)+SMALL(BK285:BL285,2))/2," ")</f>
        <v xml:space="preserve"> </v>
      </c>
      <c r="BQ285" t="str">
        <f>IFERROR(SMALL(BK285:BL285,1)+(SMALL(BK285:BL285,1)*0.2)," ")</f>
        <v xml:space="preserve"> </v>
      </c>
      <c r="BS285" s="25">
        <f>MIN(BO285,BP285,BQ285)</f>
        <v>990</v>
      </c>
    </row>
    <row r="286" spans="1:72" x14ac:dyDescent="0.25">
      <c r="A286">
        <v>2017071911</v>
      </c>
      <c r="B286" t="s">
        <v>594</v>
      </c>
      <c r="C286" t="s">
        <v>595</v>
      </c>
      <c r="D286" t="s">
        <v>157</v>
      </c>
      <c r="E286" t="s">
        <v>57</v>
      </c>
      <c r="F286">
        <v>2004</v>
      </c>
      <c r="G286" t="str">
        <f>VLOOKUP(F286,'18 Age Cats'!A:B,2,FALSE)</f>
        <v>U16</v>
      </c>
      <c r="I286" t="s">
        <v>606</v>
      </c>
      <c r="J286" s="36">
        <f>AM286</f>
        <v>990</v>
      </c>
      <c r="L286" t="str">
        <f>IF(J286=AI286,"*"," ")</f>
        <v>*</v>
      </c>
      <c r="M286" s="36">
        <f>BH286</f>
        <v>990</v>
      </c>
      <c r="O286" t="str">
        <f>IF(M286=BD286,"*"," ")</f>
        <v>*</v>
      </c>
      <c r="P286" s="36">
        <f>BS286</f>
        <v>990</v>
      </c>
      <c r="R286" t="str">
        <f>IF(P286=BO286,"*"," ")</f>
        <v>*</v>
      </c>
      <c r="T286" s="21" t="str">
        <f>IFERROR(VLOOKUP(A286,'15.07.18.1 Mt Hutt SL'!C:I,7,FALSE)," ")</f>
        <v xml:space="preserve"> </v>
      </c>
      <c r="U286" s="21" t="str">
        <f>IFERROR(VLOOKUP(A286,'15.07.18.2 Mt Hutt SL'!C:I,7,FALSE)," ")</f>
        <v xml:space="preserve"> </v>
      </c>
      <c r="V286" s="21" t="str">
        <f>IFERROR(VLOOKUP(A286,'12.08.18.1 Whaka SL'!A:G,7,FALSE)," ")</f>
        <v xml:space="preserve"> </v>
      </c>
      <c r="W286" s="21" t="str">
        <f>IFERROR(VLOOKUP(A286,'12.08.18.2 Whaka SL'!A:G,7,FALSE)," ")</f>
        <v xml:space="preserve"> </v>
      </c>
      <c r="X286" s="24" t="str">
        <f>IFERROR(VLOOKUP(A286,'20.08.18.1 Coronet SL'!C:K,9,FALSE)," ")</f>
        <v xml:space="preserve"> </v>
      </c>
      <c r="Y286" s="21" t="str">
        <f>IFERROR(VLOOKUP(A286,'20.08.18.2 Coronet SL'!C:K,9,FALSE)," ")</f>
        <v xml:space="preserve"> </v>
      </c>
      <c r="Z286" s="21" t="str">
        <f>IFERROR(VLOOKUP(A286,'16.09.18.1 Mt Hutt SL'!A:B,2,FALSE)," ")</f>
        <v xml:space="preserve"> </v>
      </c>
      <c r="AA286" s="21" t="str">
        <f>IFERROR(VLOOKUP(A286,'16.09.18 .2 Mt Hutt SL'!A:B,2,FALSE)," ")</f>
        <v xml:space="preserve"> </v>
      </c>
      <c r="AB286" s="21" t="str">
        <f>IFERROR(VLOOKUP(A286,'180923.1 WH SL'!C:K,9,FALSE)," ")</f>
        <v xml:space="preserve"> </v>
      </c>
      <c r="AC286" s="21" t="str">
        <f>IFERROR(VLOOKUP(A286,'180927.1 CA SL '!A:L,12,FALSE)," ")</f>
        <v xml:space="preserve"> </v>
      </c>
      <c r="AD286" s="21" t="str">
        <f>IFERROR(VLOOKUP(A286,'180927.2 CA SL'!A:L,12,FALSE)," ")</f>
        <v xml:space="preserve"> </v>
      </c>
      <c r="AE286" s="21" t="str">
        <f>IFERROR(VLOOKUP(A286,'21.10.18.2   Snowplanet SL'!C:J,8,FALSE)," ")</f>
        <v xml:space="preserve"> </v>
      </c>
      <c r="AF286" t="str">
        <f>IFERROR(VLOOKUP(A286,'21.10.18.4 Snowplanet SL'!C:J,8,FALSE)," ")</f>
        <v xml:space="preserve"> </v>
      </c>
      <c r="AH286" s="25">
        <f>IFERROR(VLOOKUP(A286,'18.0 Base List'!A:G,5,FALSE),"990.00")</f>
        <v>990</v>
      </c>
      <c r="AI286" s="25">
        <v>990</v>
      </c>
      <c r="AJ286" t="str">
        <f>IFERROR((SMALL(T286:AF286,1)+SMALL(T286:AF286,2))/2," ")</f>
        <v xml:space="preserve"> </v>
      </c>
      <c r="AK286" t="str">
        <f>IFERROR(SMALL(T286:AF286,1)+(SMALL(T286:AF286,1)*0.2)," ")</f>
        <v xml:space="preserve"> </v>
      </c>
      <c r="AM286" s="25">
        <f>MIN(AI286,AJ286,AK286)</f>
        <v>990</v>
      </c>
      <c r="AP286" s="21" t="str">
        <f>IFERROR(VLOOKUP(A286,'11.08.18.1 Whaka GS'!A:I,9,FALSE)," ")</f>
        <v xml:space="preserve"> </v>
      </c>
      <c r="AQ286" s="21" t="str">
        <f>IFERROR(VLOOKUP(A286,'11.08.18.2 Whaka GS'!A:G,7,FALSE)," ")</f>
        <v xml:space="preserve"> </v>
      </c>
      <c r="AR286" s="21" t="str">
        <f>IFERROR(VLOOKUP(A286,'18.08.18 .1 Coronet GS'!C:K,9,FALSE)," ")</f>
        <v xml:space="preserve"> </v>
      </c>
      <c r="AS286" s="21" t="str">
        <f>IFERROR(VLOOKUP(A286,'18.08.18 .2 Coronet GS'!C:K,9,FALSE)," ")</f>
        <v xml:space="preserve"> </v>
      </c>
      <c r="AT286" s="21" t="str">
        <f>IFERROR(VLOOKUP(A286,'19.08.18 .1 Coronet GS'!C:K,9,FALSE)," ")</f>
        <v xml:space="preserve"> </v>
      </c>
      <c r="AU286" s="21" t="str">
        <f>IFERROR(VLOOKUP(A286,'19.08.18 .2 Coronet GS'!C:K,9,FALSE)," ")</f>
        <v xml:space="preserve"> </v>
      </c>
      <c r="AV286" s="21" t="str">
        <f>IFERROR(VLOOKUP(A286,'15.09.18.1 Mt Hutt GS '!A:B,2,FALSE)," ")</f>
        <v xml:space="preserve"> </v>
      </c>
      <c r="AW286" s="21" t="str">
        <f>IFERROR(VLOOKUP(A286,'180922.1 WH GS'!C:K,9,FALSE)," ")</f>
        <v xml:space="preserve"> </v>
      </c>
      <c r="AX286" s="21" t="str">
        <f>IFERROR(VLOOKUP(A286,'180922.2 WH GS 2'!C:K,9,FALSE)," ")</f>
        <v xml:space="preserve"> </v>
      </c>
      <c r="AY286" s="21" t="str">
        <f>IFERROR(VLOOKUP(A286,'180928.1 CA GS'!A:L,12,FALSE)," " )</f>
        <v xml:space="preserve"> </v>
      </c>
      <c r="AZ286" s="21" t="str">
        <f>IFERROR(VLOOKUP(A286,'180928.2 CA GS'!C:I,7,FALSE)," ")</f>
        <v xml:space="preserve"> </v>
      </c>
      <c r="BA286" s="21" t="str">
        <f>IFERROR(VLOOKUP(A286,'180928.3 CA GS'!C:I,7,FALSE)," ")</f>
        <v xml:space="preserve"> </v>
      </c>
      <c r="BC286" s="25">
        <v>990</v>
      </c>
      <c r="BD286" s="25">
        <v>990</v>
      </c>
      <c r="BE286" t="str">
        <f>IFERROR((SMALL(AP286:BA286,1)+SMALL(AP286:BA286,2))/2," ")</f>
        <v xml:space="preserve"> </v>
      </c>
      <c r="BF286" t="str">
        <f>IFERROR(SMALL(AP286:BA286,1)+(SMALL(AP286:BA286,1)*0.2)," ")</f>
        <v xml:space="preserve"> </v>
      </c>
      <c r="BH286" s="25">
        <f>MIN(BD286,BE286,BF286)</f>
        <v>990</v>
      </c>
      <c r="BK286" s="21" t="str">
        <f>IFERROR(VLOOKUP(A286,'14.09.18 Mt Hutt SG'!A:C,2,FALSE)," ")</f>
        <v xml:space="preserve"> </v>
      </c>
      <c r="BL286" s="21" t="str">
        <f>IFERROR(VLOOKUP(A286,'14.09.18.2 Mt Hutt SG'!A:B,2,FALSE)," ")</f>
        <v xml:space="preserve"> </v>
      </c>
      <c r="BN286" s="25">
        <v>990</v>
      </c>
      <c r="BO286" s="25">
        <v>990</v>
      </c>
      <c r="BP286" t="str">
        <f>IFERROR((SMALL(BK286:BL286,1)+SMALL(BK286:BL286,2))/2," ")</f>
        <v xml:space="preserve"> </v>
      </c>
      <c r="BQ286" t="str">
        <f>IFERROR(SMALL(BK286:BL286,1)+(SMALL(BK286:BL286,1)*0.2)," ")</f>
        <v xml:space="preserve"> </v>
      </c>
      <c r="BS286" s="25">
        <f>MIN(BO286,BP286,BQ286)</f>
        <v>990</v>
      </c>
    </row>
    <row r="287" spans="1:72" x14ac:dyDescent="0.25">
      <c r="A287">
        <v>2017071910</v>
      </c>
      <c r="B287" t="s">
        <v>596</v>
      </c>
      <c r="C287" t="s">
        <v>597</v>
      </c>
      <c r="D287" t="s">
        <v>157</v>
      </c>
      <c r="E287" t="s">
        <v>57</v>
      </c>
      <c r="F287">
        <v>2004</v>
      </c>
      <c r="G287" t="str">
        <f>VLOOKUP(F287,'18 Age Cats'!A:B,2,FALSE)</f>
        <v>U16</v>
      </c>
      <c r="I287" t="s">
        <v>606</v>
      </c>
      <c r="J287" s="36">
        <f>AM287</f>
        <v>990</v>
      </c>
      <c r="L287" t="str">
        <f>IF(J287=AI287,"*"," ")</f>
        <v>*</v>
      </c>
      <c r="M287" s="36">
        <f>BH287</f>
        <v>990</v>
      </c>
      <c r="O287" t="str">
        <f>IF(M287=BD287,"*"," ")</f>
        <v>*</v>
      </c>
      <c r="P287" s="36">
        <f>BS287</f>
        <v>990</v>
      </c>
      <c r="R287" t="str">
        <f>IF(P287=BO287,"*"," ")</f>
        <v>*</v>
      </c>
      <c r="T287" s="21" t="str">
        <f>IFERROR(VLOOKUP(A287,'15.07.18.1 Mt Hutt SL'!C:I,7,FALSE)," ")</f>
        <v xml:space="preserve"> </v>
      </c>
      <c r="U287" s="21" t="str">
        <f>IFERROR(VLOOKUP(A287,'15.07.18.2 Mt Hutt SL'!C:I,7,FALSE)," ")</f>
        <v xml:space="preserve"> </v>
      </c>
      <c r="V287" s="21" t="str">
        <f>IFERROR(VLOOKUP(A287,'12.08.18.1 Whaka SL'!A:G,7,FALSE)," ")</f>
        <v xml:space="preserve"> </v>
      </c>
      <c r="W287" s="21" t="str">
        <f>IFERROR(VLOOKUP(A287,'12.08.18.2 Whaka SL'!A:G,7,FALSE)," ")</f>
        <v xml:space="preserve"> </v>
      </c>
      <c r="X287" s="24" t="str">
        <f>IFERROR(VLOOKUP(A287,'20.08.18.1 Coronet SL'!C:K,9,FALSE)," ")</f>
        <v xml:space="preserve"> </v>
      </c>
      <c r="Y287" s="21" t="str">
        <f>IFERROR(VLOOKUP(A287,'20.08.18.2 Coronet SL'!C:K,9,FALSE)," ")</f>
        <v xml:space="preserve"> </v>
      </c>
      <c r="Z287" s="21" t="str">
        <f>IFERROR(VLOOKUP(A287,'16.09.18.1 Mt Hutt SL'!A:B,2,FALSE)," ")</f>
        <v xml:space="preserve"> </v>
      </c>
      <c r="AA287" s="21" t="str">
        <f>IFERROR(VLOOKUP(A287,'16.09.18 .2 Mt Hutt SL'!A:B,2,FALSE)," ")</f>
        <v xml:space="preserve"> </v>
      </c>
      <c r="AB287" s="21" t="str">
        <f>IFERROR(VLOOKUP(A287,'180923.1 WH SL'!C:K,9,FALSE)," ")</f>
        <v xml:space="preserve"> </v>
      </c>
      <c r="AC287" s="21" t="str">
        <f>IFERROR(VLOOKUP(A287,'180927.1 CA SL '!A:L,12,FALSE)," ")</f>
        <v xml:space="preserve"> </v>
      </c>
      <c r="AD287" s="21" t="str">
        <f>IFERROR(VLOOKUP(A287,'180927.2 CA SL'!A:L,12,FALSE)," ")</f>
        <v xml:space="preserve"> </v>
      </c>
      <c r="AE287" s="21" t="str">
        <f>IFERROR(VLOOKUP(A287,'21.10.18.2   Snowplanet SL'!C:J,8,FALSE)," ")</f>
        <v xml:space="preserve"> </v>
      </c>
      <c r="AF287" t="str">
        <f>IFERROR(VLOOKUP(A287,'21.10.18.4 Snowplanet SL'!C:J,8,FALSE)," ")</f>
        <v xml:space="preserve"> </v>
      </c>
      <c r="AH287" s="25">
        <f>IFERROR(VLOOKUP(A287,'18.0 Base List'!A:G,5,FALSE),"990.00")</f>
        <v>990</v>
      </c>
      <c r="AI287" s="25">
        <v>990</v>
      </c>
      <c r="AJ287" t="str">
        <f>IFERROR((SMALL(T287:AF287,1)+SMALL(T287:AF287,2))/2," ")</f>
        <v xml:space="preserve"> </v>
      </c>
      <c r="AK287" t="str">
        <f>IFERROR(SMALL(T287:AF287,1)+(SMALL(T287:AF287,1)*0.2)," ")</f>
        <v xml:space="preserve"> </v>
      </c>
      <c r="AM287" s="25">
        <f>MIN(AI287,AJ287,AK287)</f>
        <v>990</v>
      </c>
      <c r="AP287" s="21" t="str">
        <f>IFERROR(VLOOKUP(A287,'11.08.18.1 Whaka GS'!A:I,9,FALSE)," ")</f>
        <v xml:space="preserve"> </v>
      </c>
      <c r="AQ287" s="21" t="str">
        <f>IFERROR(VLOOKUP(A287,'11.08.18.2 Whaka GS'!A:G,7,FALSE)," ")</f>
        <v xml:space="preserve"> </v>
      </c>
      <c r="AR287" s="21" t="str">
        <f>IFERROR(VLOOKUP(A287,'18.08.18 .1 Coronet GS'!C:K,9,FALSE)," ")</f>
        <v xml:space="preserve"> </v>
      </c>
      <c r="AS287" s="21" t="str">
        <f>IFERROR(VLOOKUP(A287,'18.08.18 .2 Coronet GS'!C:K,9,FALSE)," ")</f>
        <v xml:space="preserve"> </v>
      </c>
      <c r="AT287" s="21" t="str">
        <f>IFERROR(VLOOKUP(A287,'19.08.18 .1 Coronet GS'!C:K,9,FALSE)," ")</f>
        <v xml:space="preserve"> </v>
      </c>
      <c r="AU287" s="21" t="str">
        <f>IFERROR(VLOOKUP(A287,'19.08.18 .2 Coronet GS'!C:K,9,FALSE)," ")</f>
        <v xml:space="preserve"> </v>
      </c>
      <c r="AV287" s="21" t="str">
        <f>IFERROR(VLOOKUP(A287,'15.09.18.1 Mt Hutt GS '!A:B,2,FALSE)," ")</f>
        <v xml:space="preserve"> </v>
      </c>
      <c r="AW287" s="21" t="str">
        <f>IFERROR(VLOOKUP(A287,'180922.1 WH GS'!C:K,9,FALSE)," ")</f>
        <v xml:space="preserve"> </v>
      </c>
      <c r="AX287" s="21" t="str">
        <f>IFERROR(VLOOKUP(A287,'180922.2 WH GS 2'!C:K,9,FALSE)," ")</f>
        <v xml:space="preserve"> </v>
      </c>
      <c r="AY287" s="21" t="str">
        <f>IFERROR(VLOOKUP(A287,'180928.1 CA GS'!A:L,12,FALSE)," " )</f>
        <v xml:space="preserve"> </v>
      </c>
      <c r="AZ287" s="21" t="str">
        <f>IFERROR(VLOOKUP(A287,'180928.2 CA GS'!C:I,7,FALSE)," ")</f>
        <v xml:space="preserve"> </v>
      </c>
      <c r="BA287" s="21" t="str">
        <f>IFERROR(VLOOKUP(A287,'180928.3 CA GS'!C:I,7,FALSE)," ")</f>
        <v xml:space="preserve"> </v>
      </c>
      <c r="BC287" s="25">
        <v>990</v>
      </c>
      <c r="BD287" s="25">
        <v>990</v>
      </c>
      <c r="BE287" t="str">
        <f>IFERROR((SMALL(AP287:BA287,1)+SMALL(AP287:BA287,2))/2," ")</f>
        <v xml:space="preserve"> </v>
      </c>
      <c r="BF287" t="str">
        <f>IFERROR(SMALL(AP287:BA287,1)+(SMALL(AP287:BA287,1)*0.2)," ")</f>
        <v xml:space="preserve"> </v>
      </c>
      <c r="BH287" s="25">
        <f>MIN(BD287,BE287,BF287)</f>
        <v>990</v>
      </c>
      <c r="BK287" s="21" t="str">
        <f>IFERROR(VLOOKUP(A287,'14.09.18 Mt Hutt SG'!A:C,2,FALSE)," ")</f>
        <v xml:space="preserve"> </v>
      </c>
      <c r="BL287" s="21" t="str">
        <f>IFERROR(VLOOKUP(A287,'14.09.18.2 Mt Hutt SG'!A:B,2,FALSE)," ")</f>
        <v xml:space="preserve"> </v>
      </c>
      <c r="BN287" s="25">
        <v>990</v>
      </c>
      <c r="BO287" s="25">
        <v>990</v>
      </c>
      <c r="BP287" t="str">
        <f>IFERROR((SMALL(BK287:BL287,1)+SMALL(BK287:BL287,2))/2," ")</f>
        <v xml:space="preserve"> </v>
      </c>
      <c r="BQ287" t="str">
        <f>IFERROR(SMALL(BK287:BL287,1)+(SMALL(BK287:BL287,1)*0.2)," ")</f>
        <v xml:space="preserve"> </v>
      </c>
      <c r="BS287" s="25">
        <f>MIN(BO287,BP287,BQ287)</f>
        <v>990</v>
      </c>
    </row>
    <row r="288" spans="1:72" x14ac:dyDescent="0.25">
      <c r="A288">
        <v>2018080530</v>
      </c>
      <c r="B288" t="s">
        <v>758</v>
      </c>
      <c r="C288" t="s">
        <v>759</v>
      </c>
      <c r="D288" t="s">
        <v>157</v>
      </c>
      <c r="E288" t="s">
        <v>52</v>
      </c>
      <c r="F288">
        <v>2006</v>
      </c>
      <c r="G288" t="str">
        <f>VLOOKUP(F288,'18 Age Cats'!A:B,2,FALSE)</f>
        <v>U14</v>
      </c>
      <c r="J288" s="36">
        <f>AM288</f>
        <v>383.23500000000001</v>
      </c>
      <c r="K288">
        <v>74</v>
      </c>
      <c r="L288" t="str">
        <f>IF(J288=AI288,"*"," ")</f>
        <v xml:space="preserve"> </v>
      </c>
      <c r="M288" s="36">
        <f>BH288</f>
        <v>233.06</v>
      </c>
      <c r="N288">
        <v>57</v>
      </c>
      <c r="O288" t="str">
        <f>IF(M288=BD288,"*"," ")</f>
        <v xml:space="preserve"> </v>
      </c>
      <c r="P288" s="36">
        <f>BS288</f>
        <v>990</v>
      </c>
      <c r="R288" t="str">
        <f>IF(P288=BO288,"*"," ")</f>
        <v>*</v>
      </c>
      <c r="V288" s="21" t="str">
        <f>IFERROR(VLOOKUP(A288,'12.08.18.1 Whaka SL'!A:G,7,FALSE)," ")</f>
        <v xml:space="preserve"> </v>
      </c>
      <c r="W288" s="21" t="str">
        <f>IFERROR(VLOOKUP(A288,'12.08.18.2 Whaka SL'!A:G,7,FALSE)," ")</f>
        <v xml:space="preserve"> </v>
      </c>
      <c r="X288" s="24">
        <f>IFERROR(VLOOKUP(A288,'20.08.18.1 Coronet SL'!C:K,9,FALSE)," ")</f>
        <v>385.1</v>
      </c>
      <c r="Y288" s="21">
        <f>IFERROR(VLOOKUP(A288,'20.08.18.2 Coronet SL'!C:K,9,FALSE)," ")</f>
        <v>381.37</v>
      </c>
      <c r="Z288" s="21" t="str">
        <f>IFERROR(VLOOKUP(A288,'16.09.18.1 Mt Hutt SL'!A:B,2,FALSE)," ")</f>
        <v xml:space="preserve"> </v>
      </c>
      <c r="AA288" s="21" t="str">
        <f>IFERROR(VLOOKUP(A288,'16.09.18 .2 Mt Hutt SL'!A:B,2,FALSE)," ")</f>
        <v xml:space="preserve"> </v>
      </c>
      <c r="AB288" s="21" t="str">
        <f>IFERROR(VLOOKUP(A288,'180923.1 WH SL'!C:K,9,FALSE)," ")</f>
        <v xml:space="preserve"> </v>
      </c>
      <c r="AC288" s="21" t="str">
        <f>IFERROR(VLOOKUP(A288,'180927.1 CA SL '!A:L,12,FALSE)," ")</f>
        <v xml:space="preserve"> </v>
      </c>
      <c r="AD288" s="21" t="str">
        <f>IFERROR(VLOOKUP(A288,'180927.2 CA SL'!A:L,12,FALSE)," ")</f>
        <v xml:space="preserve"> </v>
      </c>
      <c r="AE288" s="21" t="str">
        <f>IFERROR(VLOOKUP(A288,'21.10.18.2   Snowplanet SL'!C:J,8,FALSE)," ")</f>
        <v xml:space="preserve"> </v>
      </c>
      <c r="AF288" t="str">
        <f>IFERROR(VLOOKUP(A288,'21.10.18.4 Snowplanet SL'!C:J,8,FALSE)," ")</f>
        <v xml:space="preserve"> </v>
      </c>
      <c r="AH288" s="25">
        <v>990</v>
      </c>
      <c r="AI288" s="25">
        <v>990</v>
      </c>
      <c r="AJ288">
        <f>IFERROR((SMALL(T288:AF288,1)+SMALL(T288:AF288,2))/2," ")</f>
        <v>383.23500000000001</v>
      </c>
      <c r="AK288">
        <f>IFERROR(SMALL(T288:AF288,1)+(SMALL(T288:AF288,1)*0.2)," ")</f>
        <v>457.64400000000001</v>
      </c>
      <c r="AM288" s="25">
        <f>MIN(AI288,AJ288,AK288)</f>
        <v>383.23500000000001</v>
      </c>
      <c r="AP288" s="21" t="str">
        <f>IFERROR(VLOOKUP(A288,'11.08.18.1 Whaka GS'!A:I,9,FALSE)," ")</f>
        <v xml:space="preserve"> </v>
      </c>
      <c r="AQ288" s="21" t="str">
        <f>IFERROR(VLOOKUP(A288,'11.08.18.2 Whaka GS'!A:G,7,FALSE)," ")</f>
        <v xml:space="preserve"> </v>
      </c>
      <c r="AR288" s="21">
        <f>IFERROR(VLOOKUP(A288,'18.08.18 .1 Coronet GS'!C:K,9,FALSE)," ")</f>
        <v>232.09</v>
      </c>
      <c r="AS288" s="21">
        <f>IFERROR(VLOOKUP(A288,'18.08.18 .2 Coronet GS'!C:K,9,FALSE)," ")</f>
        <v>272.8</v>
      </c>
      <c r="AT288" s="21">
        <f>IFERROR(VLOOKUP(A288,'19.08.18 .1 Coronet GS'!C:K,9,FALSE)," ")</f>
        <v>234.03</v>
      </c>
      <c r="AU288" s="21">
        <f>IFERROR(VLOOKUP(A288,'19.08.18 .2 Coronet GS'!C:K,9,FALSE)," ")</f>
        <v>274.44</v>
      </c>
      <c r="AV288" s="21" t="str">
        <f>IFERROR(VLOOKUP(A288,'15.09.18.1 Mt Hutt GS '!A:B,2,FALSE)," ")</f>
        <v xml:space="preserve"> </v>
      </c>
      <c r="AW288" s="21" t="str">
        <f>IFERROR(VLOOKUP(A288,'180922.1 WH GS'!C:K,9,FALSE)," ")</f>
        <v xml:space="preserve"> </v>
      </c>
      <c r="AX288" s="21" t="str">
        <f>IFERROR(VLOOKUP(A288,'180922.2 WH GS 2'!C:K,9,FALSE)," ")</f>
        <v xml:space="preserve"> </v>
      </c>
      <c r="AY288" s="21" t="str">
        <f>IFERROR(VLOOKUP(A288,'180928.1 CA GS'!A:L,12,FALSE)," " )</f>
        <v xml:space="preserve"> </v>
      </c>
      <c r="AZ288" s="21" t="str">
        <f>IFERROR(VLOOKUP(A288,'180928.2 CA GS'!C:I,7,FALSE)," ")</f>
        <v xml:space="preserve"> </v>
      </c>
      <c r="BA288" s="21" t="str">
        <f>IFERROR(VLOOKUP(A288,'180928.3 CA GS'!C:I,7,FALSE)," ")</f>
        <v xml:space="preserve"> </v>
      </c>
      <c r="BC288" s="25">
        <v>990</v>
      </c>
      <c r="BD288" s="25">
        <v>990</v>
      </c>
      <c r="BE288">
        <f>IFERROR((SMALL(AP288:BA288,1)+SMALL(AP288:BA288,2))/2," ")</f>
        <v>233.06</v>
      </c>
      <c r="BF288">
        <f>IFERROR(SMALL(AP288:BA288,1)+(SMALL(AP288:BA288,1)*0.2)," ")</f>
        <v>278.50800000000004</v>
      </c>
      <c r="BH288" s="25">
        <f>MIN(BD288,BE288,BF288)</f>
        <v>233.06</v>
      </c>
      <c r="BK288" s="21" t="str">
        <f>IFERROR(VLOOKUP(A288,'14.09.18 Mt Hutt SG'!A:C,2,FALSE)," ")</f>
        <v xml:space="preserve"> </v>
      </c>
      <c r="BL288" s="21" t="str">
        <f>IFERROR(VLOOKUP(A288,'14.09.18.2 Mt Hutt SG'!A:B,2,FALSE)," ")</f>
        <v xml:space="preserve"> </v>
      </c>
      <c r="BN288" s="25">
        <v>990</v>
      </c>
      <c r="BO288" s="25">
        <v>990</v>
      </c>
      <c r="BP288" t="str">
        <f>IFERROR((SMALL(BK288:BL288,1)+SMALL(BK288:BL288,2))/2," ")</f>
        <v xml:space="preserve"> </v>
      </c>
      <c r="BQ288" t="str">
        <f>IFERROR(SMALL(BK288:BL288,1)+(SMALL(BK288:BL288,1)*0.2)," ")</f>
        <v xml:space="preserve"> </v>
      </c>
      <c r="BS288" s="25">
        <f>MIN(BO288,BP288,BQ288)</f>
        <v>990</v>
      </c>
    </row>
    <row r="289" spans="1:71" x14ac:dyDescent="0.25">
      <c r="A289">
        <v>2018090585</v>
      </c>
      <c r="B289" t="s">
        <v>1305</v>
      </c>
      <c r="C289" t="s">
        <v>1306</v>
      </c>
      <c r="D289" t="s">
        <v>58</v>
      </c>
      <c r="E289" t="s">
        <v>52</v>
      </c>
      <c r="F289">
        <v>2006</v>
      </c>
      <c r="G289" t="str">
        <f>VLOOKUP(F289,'18 Age Cats'!A:B,2,FALSE)</f>
        <v>U14</v>
      </c>
      <c r="H289" t="s">
        <v>515</v>
      </c>
      <c r="I289" t="s">
        <v>610</v>
      </c>
      <c r="J289" s="36">
        <f>AM289</f>
        <v>990</v>
      </c>
      <c r="L289" t="str">
        <f>IF(J289=AI289,"*"," ")</f>
        <v>*</v>
      </c>
      <c r="M289" s="36">
        <f>BH289</f>
        <v>990</v>
      </c>
      <c r="O289" t="str">
        <f>IF(M289=BD289,"*"," ")</f>
        <v>*</v>
      </c>
      <c r="P289" s="36">
        <f>BS289</f>
        <v>990</v>
      </c>
      <c r="R289" t="str">
        <f>IF(P289=BO289,"*"," ")</f>
        <v>*</v>
      </c>
      <c r="Z289" s="21" t="str">
        <f>IFERROR(VLOOKUP(A289,'16.09.18.1 Mt Hutt SL'!A:B,2,FALSE)," ")</f>
        <v xml:space="preserve"> </v>
      </c>
      <c r="AA289" s="21" t="str">
        <f>IFERROR(VLOOKUP(A289,'16.09.18 .2 Mt Hutt SL'!A:B,2,FALSE)," ")</f>
        <v xml:space="preserve"> </v>
      </c>
      <c r="AB289" s="21" t="str">
        <f>IFERROR(VLOOKUP(A289,'180923.1 WH SL'!C:K,9,FALSE)," ")</f>
        <v xml:space="preserve"> </v>
      </c>
      <c r="AC289" s="21" t="str">
        <f>IFERROR(VLOOKUP(A289,'180927.1 CA SL '!A:L,12,FALSE)," ")</f>
        <v xml:space="preserve"> </v>
      </c>
      <c r="AD289" s="21" t="str">
        <f>IFERROR(VLOOKUP(A289,'180927.2 CA SL'!A:L,12,FALSE)," ")</f>
        <v xml:space="preserve"> </v>
      </c>
      <c r="AE289" s="21" t="str">
        <f>IFERROR(VLOOKUP(A289,'21.10.18.2   Snowplanet SL'!C:J,8,FALSE)," ")</f>
        <v xml:space="preserve"> </v>
      </c>
      <c r="AF289" t="str">
        <f>IFERROR(VLOOKUP(A289,'21.10.18.4 Snowplanet SL'!C:J,8,FALSE)," ")</f>
        <v xml:space="preserve"> </v>
      </c>
      <c r="AH289" s="25">
        <v>990</v>
      </c>
      <c r="AI289" s="25">
        <v>990</v>
      </c>
      <c r="AJ289" t="str">
        <f>IFERROR((SMALL(T289:AF289,1)+SMALL(T289:AF289,2))/2," ")</f>
        <v xml:space="preserve"> </v>
      </c>
      <c r="AK289" t="str">
        <f>IFERROR(SMALL(T289:AF289,1)+(SMALL(T289:AF289,1)*0.2)," ")</f>
        <v xml:space="preserve"> </v>
      </c>
      <c r="AM289" s="25">
        <f>MIN(AI289,AJ289,AK289)</f>
        <v>990</v>
      </c>
      <c r="AV289" s="21" t="str">
        <f>IFERROR(VLOOKUP(A289,'15.09.18.1 Mt Hutt GS '!A:B,2,FALSE)," ")</f>
        <v xml:space="preserve"> </v>
      </c>
      <c r="AW289" s="21" t="str">
        <f>IFERROR(VLOOKUP(A289,'180922.1 WH GS'!C:K,9,FALSE)," ")</f>
        <v xml:space="preserve"> </v>
      </c>
      <c r="AX289" s="21" t="str">
        <f>IFERROR(VLOOKUP(A289,'180922.2 WH GS 2'!C:K,9,FALSE)," ")</f>
        <v xml:space="preserve"> </v>
      </c>
      <c r="AY289" s="21" t="str">
        <f>IFERROR(VLOOKUP(A289,'180928.1 CA GS'!A:L,12,FALSE)," " )</f>
        <v xml:space="preserve"> </v>
      </c>
      <c r="AZ289" s="21" t="str">
        <f>IFERROR(VLOOKUP(A289,'180928.2 CA GS'!C:I,7,FALSE)," ")</f>
        <v xml:space="preserve"> </v>
      </c>
      <c r="BA289" s="21" t="str">
        <f>IFERROR(VLOOKUP(A289,'180928.3 CA GS'!C:I,7,FALSE)," ")</f>
        <v xml:space="preserve"> </v>
      </c>
      <c r="BC289" s="25">
        <v>990</v>
      </c>
      <c r="BD289" s="25">
        <v>990</v>
      </c>
      <c r="BE289" t="str">
        <f>IFERROR((SMALL(AP289:BA289,1)+SMALL(AP289:BA289,2))/2," ")</f>
        <v xml:space="preserve"> </v>
      </c>
      <c r="BF289" t="str">
        <f>IFERROR(SMALL(AP289:BA289,1)+(SMALL(AP289:BA289,1)*0.2)," ")</f>
        <v xml:space="preserve"> </v>
      </c>
      <c r="BH289" s="25">
        <f>MIN(BD289,BE289,BF289)</f>
        <v>990</v>
      </c>
      <c r="BK289" s="21" t="str">
        <f>IFERROR(VLOOKUP(A289,'14.09.18 Mt Hutt SG'!A:C,2,FALSE)," ")</f>
        <v xml:space="preserve"> </v>
      </c>
      <c r="BL289" s="21" t="str">
        <f>IFERROR(VLOOKUP(A289,'14.09.18.2 Mt Hutt SG'!A:B,2,FALSE)," ")</f>
        <v xml:space="preserve"> </v>
      </c>
      <c r="BN289" s="25">
        <v>990</v>
      </c>
      <c r="BO289" s="25">
        <v>990</v>
      </c>
      <c r="BP289" t="str">
        <f>IFERROR((SMALL(BK289:BL289,1)+SMALL(BK289:BL289,2))/2," ")</f>
        <v xml:space="preserve"> </v>
      </c>
      <c r="BQ289" t="str">
        <f>IFERROR(SMALL(BK289:BL289,1)+(SMALL(BK289:BL289,1)*0.2)," ")</f>
        <v xml:space="preserve"> </v>
      </c>
      <c r="BS289" s="25">
        <f>MIN(BO289,BP289,BQ289)</f>
        <v>990</v>
      </c>
    </row>
  </sheetData>
  <autoFilter ref="A1:BT289" xr:uid="{87049E8A-0B94-45ED-B78A-3038B7271603}">
    <sortState ref="A2:BT289">
      <sortCondition ref="C1:C289"/>
    </sortState>
  </autoFilter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50179-5E10-4182-8617-BB53B6C58F84}">
  <dimension ref="A1:K99"/>
  <sheetViews>
    <sheetView topLeftCell="A30" zoomScale="70" zoomScaleNormal="70" workbookViewId="0">
      <selection activeCell="T42" sqref="T42"/>
    </sheetView>
  </sheetViews>
  <sheetFormatPr defaultRowHeight="22.5" x14ac:dyDescent="0.35"/>
  <cols>
    <col min="1" max="1" width="9.5703125" style="43" bestFit="1" customWidth="1"/>
    <col min="2" max="2" width="6.85546875" style="43" bestFit="1" customWidth="1"/>
    <col min="3" max="3" width="18.7109375" style="43" bestFit="1" customWidth="1"/>
    <col min="4" max="4" width="16.5703125" style="43" bestFit="1" customWidth="1"/>
    <col min="5" max="5" width="33.7109375" style="43" bestFit="1" customWidth="1"/>
    <col min="6" max="6" width="8.28515625" style="43" bestFit="1" customWidth="1"/>
    <col min="7" max="7" width="12.42578125" style="43" bestFit="1" customWidth="1"/>
    <col min="8" max="8" width="16.28515625" style="43" bestFit="1" customWidth="1"/>
    <col min="9" max="10" width="13.42578125" style="43" bestFit="1" customWidth="1"/>
    <col min="11" max="11" width="11.5703125" style="43" bestFit="1" customWidth="1"/>
    <col min="12" max="16384" width="9.140625" style="44"/>
  </cols>
  <sheetData>
    <row r="1" spans="1:11" x14ac:dyDescent="0.35">
      <c r="A1" s="43" t="s">
        <v>1386</v>
      </c>
    </row>
    <row r="2" spans="1:11" x14ac:dyDescent="0.35">
      <c r="A2" s="43" t="s">
        <v>1318</v>
      </c>
    </row>
    <row r="3" spans="1:11" x14ac:dyDescent="0.35">
      <c r="A3" s="43" t="s">
        <v>1443</v>
      </c>
    </row>
    <row r="4" spans="1:11" x14ac:dyDescent="0.35">
      <c r="A4" s="43" t="s">
        <v>1319</v>
      </c>
    </row>
    <row r="6" spans="1:11" x14ac:dyDescent="0.35">
      <c r="A6" s="43" t="s">
        <v>712</v>
      </c>
      <c r="B6" s="43" t="s">
        <v>713</v>
      </c>
      <c r="C6" s="43" t="s">
        <v>714</v>
      </c>
      <c r="D6" s="43" t="s">
        <v>1</v>
      </c>
      <c r="E6" s="43" t="s">
        <v>23</v>
      </c>
      <c r="F6" s="43" t="s">
        <v>715</v>
      </c>
      <c r="G6" s="43" t="s">
        <v>10</v>
      </c>
      <c r="H6" s="43" t="s">
        <v>22</v>
      </c>
      <c r="I6" s="43" t="s">
        <v>716</v>
      </c>
      <c r="J6" s="43" t="s">
        <v>717</v>
      </c>
      <c r="K6" s="43" t="s">
        <v>704</v>
      </c>
    </row>
    <row r="9" spans="1:11" x14ac:dyDescent="0.35">
      <c r="A9" s="43" t="s">
        <v>1320</v>
      </c>
    </row>
    <row r="10" spans="1:11" x14ac:dyDescent="0.35">
      <c r="A10" s="45">
        <v>1</v>
      </c>
      <c r="B10" s="45">
        <v>13</v>
      </c>
      <c r="C10" s="45">
        <v>201307992</v>
      </c>
      <c r="D10" s="45" t="s">
        <v>177</v>
      </c>
      <c r="E10" s="45" t="s">
        <v>178</v>
      </c>
      <c r="F10" s="45">
        <v>2005</v>
      </c>
      <c r="G10" s="45" t="s">
        <v>502</v>
      </c>
      <c r="H10" s="45" t="s">
        <v>606</v>
      </c>
      <c r="I10" s="45" t="s">
        <v>1444</v>
      </c>
      <c r="J10" s="45"/>
      <c r="K10" s="45">
        <v>69.16</v>
      </c>
    </row>
    <row r="11" spans="1:11" x14ac:dyDescent="0.35">
      <c r="A11" s="45">
        <v>2</v>
      </c>
      <c r="B11" s="45">
        <v>1</v>
      </c>
      <c r="C11" s="45">
        <v>2014071989</v>
      </c>
      <c r="D11" s="45" t="s">
        <v>146</v>
      </c>
      <c r="E11" s="45" t="s">
        <v>147</v>
      </c>
      <c r="F11" s="45">
        <v>2005</v>
      </c>
      <c r="G11" s="45" t="s">
        <v>502</v>
      </c>
      <c r="H11" s="45" t="s">
        <v>606</v>
      </c>
      <c r="I11" s="45" t="s">
        <v>1445</v>
      </c>
      <c r="J11" s="45" t="s">
        <v>1446</v>
      </c>
      <c r="K11" s="45">
        <v>99.4</v>
      </c>
    </row>
    <row r="12" spans="1:11" x14ac:dyDescent="0.35">
      <c r="A12" s="45">
        <v>3</v>
      </c>
      <c r="B12" s="45">
        <v>11</v>
      </c>
      <c r="C12" s="45">
        <v>2016071158</v>
      </c>
      <c r="D12" s="45" t="s">
        <v>537</v>
      </c>
      <c r="E12" s="45" t="s">
        <v>538</v>
      </c>
      <c r="F12" s="45">
        <v>2006</v>
      </c>
      <c r="G12" s="45" t="s">
        <v>539</v>
      </c>
      <c r="H12" s="45" t="s">
        <v>56</v>
      </c>
      <c r="I12" s="45" t="s">
        <v>1447</v>
      </c>
      <c r="J12" s="45" t="s">
        <v>1448</v>
      </c>
      <c r="K12" s="45">
        <v>101.31</v>
      </c>
    </row>
    <row r="13" spans="1:11" x14ac:dyDescent="0.35">
      <c r="A13" s="45">
        <v>4</v>
      </c>
      <c r="B13" s="45">
        <v>2</v>
      </c>
      <c r="C13" s="45">
        <v>2016062285</v>
      </c>
      <c r="D13" s="45" t="s">
        <v>151</v>
      </c>
      <c r="E13" s="45" t="s">
        <v>588</v>
      </c>
      <c r="F13" s="45">
        <v>2005</v>
      </c>
      <c r="G13" s="45" t="s">
        <v>513</v>
      </c>
      <c r="H13" s="45" t="s">
        <v>513</v>
      </c>
      <c r="I13" s="45" t="s">
        <v>1449</v>
      </c>
      <c r="J13" s="45" t="s">
        <v>1450</v>
      </c>
      <c r="K13" s="45">
        <v>102.03</v>
      </c>
    </row>
    <row r="14" spans="1:11" x14ac:dyDescent="0.35">
      <c r="A14" s="45">
        <v>5</v>
      </c>
      <c r="B14" s="45">
        <v>10</v>
      </c>
      <c r="C14" s="45">
        <v>201306273</v>
      </c>
      <c r="D14" s="45" t="s">
        <v>138</v>
      </c>
      <c r="E14" s="45" t="s">
        <v>139</v>
      </c>
      <c r="F14" s="45">
        <v>2005</v>
      </c>
      <c r="G14" s="45"/>
      <c r="H14" s="45" t="s">
        <v>514</v>
      </c>
      <c r="I14" s="45" t="s">
        <v>1451</v>
      </c>
      <c r="J14" s="45" t="s">
        <v>1452</v>
      </c>
      <c r="K14" s="45">
        <v>112.83</v>
      </c>
    </row>
    <row r="15" spans="1:11" x14ac:dyDescent="0.35">
      <c r="A15" s="45">
        <v>6</v>
      </c>
      <c r="B15" s="45">
        <v>4</v>
      </c>
      <c r="C15" s="45">
        <v>2016062306</v>
      </c>
      <c r="D15" s="45" t="s">
        <v>102</v>
      </c>
      <c r="E15" s="45" t="s">
        <v>103</v>
      </c>
      <c r="F15" s="45">
        <v>2005</v>
      </c>
      <c r="G15" s="45" t="s">
        <v>513</v>
      </c>
      <c r="H15" s="45" t="s">
        <v>513</v>
      </c>
      <c r="I15" s="45" t="s">
        <v>1453</v>
      </c>
      <c r="J15" s="45" t="s">
        <v>1454</v>
      </c>
      <c r="K15" s="45">
        <v>125.31</v>
      </c>
    </row>
    <row r="16" spans="1:11" x14ac:dyDescent="0.35">
      <c r="A16" s="45">
        <v>7</v>
      </c>
      <c r="B16" s="45">
        <v>38</v>
      </c>
      <c r="C16" s="45">
        <v>2014071926</v>
      </c>
      <c r="D16" s="45" t="s">
        <v>89</v>
      </c>
      <c r="E16" s="45" t="s">
        <v>90</v>
      </c>
      <c r="F16" s="45">
        <v>2005</v>
      </c>
      <c r="G16" s="45"/>
      <c r="H16" s="45" t="s">
        <v>606</v>
      </c>
      <c r="I16" s="45" t="s">
        <v>1455</v>
      </c>
      <c r="J16" s="45" t="s">
        <v>1456</v>
      </c>
      <c r="K16" s="45">
        <v>144.03</v>
      </c>
    </row>
    <row r="17" spans="1:11" x14ac:dyDescent="0.35">
      <c r="A17" s="45">
        <v>8</v>
      </c>
      <c r="B17" s="45">
        <v>15</v>
      </c>
      <c r="C17" s="45">
        <v>2016071216</v>
      </c>
      <c r="D17" s="45" t="s">
        <v>1332</v>
      </c>
      <c r="E17" s="45" t="s">
        <v>1333</v>
      </c>
      <c r="F17" s="45">
        <v>2005</v>
      </c>
      <c r="G17" s="45" t="s">
        <v>513</v>
      </c>
      <c r="H17" s="45" t="s">
        <v>513</v>
      </c>
      <c r="I17" s="45" t="s">
        <v>1457</v>
      </c>
      <c r="J17" s="45" t="s">
        <v>1458</v>
      </c>
      <c r="K17" s="45">
        <v>171.14</v>
      </c>
    </row>
    <row r="18" spans="1:11" x14ac:dyDescent="0.35">
      <c r="A18" s="45">
        <v>9</v>
      </c>
      <c r="B18" s="45">
        <v>3</v>
      </c>
      <c r="C18" s="45">
        <v>2018090584</v>
      </c>
      <c r="D18" s="45" t="s">
        <v>576</v>
      </c>
      <c r="E18" s="45" t="s">
        <v>1315</v>
      </c>
      <c r="F18" s="45">
        <v>2005</v>
      </c>
      <c r="G18" s="45" t="s">
        <v>502</v>
      </c>
      <c r="H18" s="45" t="s">
        <v>606</v>
      </c>
      <c r="I18" s="45" t="s">
        <v>1459</v>
      </c>
      <c r="J18" s="45" t="s">
        <v>1460</v>
      </c>
      <c r="K18" s="45">
        <v>218.18</v>
      </c>
    </row>
    <row r="19" spans="1:11" x14ac:dyDescent="0.35">
      <c r="A19" s="45">
        <v>10</v>
      </c>
      <c r="B19" s="45">
        <v>14</v>
      </c>
      <c r="C19" s="45">
        <v>2016071217</v>
      </c>
      <c r="D19" s="45" t="s">
        <v>537</v>
      </c>
      <c r="E19" s="45" t="s">
        <v>1333</v>
      </c>
      <c r="F19" s="45">
        <v>2006</v>
      </c>
      <c r="G19" s="45" t="s">
        <v>513</v>
      </c>
      <c r="H19" s="45" t="s">
        <v>513</v>
      </c>
      <c r="I19" s="45" t="s">
        <v>1461</v>
      </c>
      <c r="J19" s="45" t="s">
        <v>1462</v>
      </c>
      <c r="K19" s="45">
        <v>220.58</v>
      </c>
    </row>
    <row r="20" spans="1:11" x14ac:dyDescent="0.35">
      <c r="A20" s="45">
        <v>11</v>
      </c>
      <c r="B20" s="45">
        <v>12</v>
      </c>
      <c r="C20" s="45">
        <v>2014061806</v>
      </c>
      <c r="D20" s="45" t="s">
        <v>123</v>
      </c>
      <c r="E20" s="45" t="s">
        <v>124</v>
      </c>
      <c r="F20" s="45">
        <v>2005</v>
      </c>
      <c r="G20" s="45" t="s">
        <v>505</v>
      </c>
      <c r="H20" s="45" t="s">
        <v>606</v>
      </c>
      <c r="I20" s="45" t="s">
        <v>1463</v>
      </c>
      <c r="J20" s="45" t="s">
        <v>1464</v>
      </c>
      <c r="K20" s="45">
        <v>227.77</v>
      </c>
    </row>
    <row r="21" spans="1:11" x14ac:dyDescent="0.35">
      <c r="A21" s="45">
        <v>12</v>
      </c>
      <c r="B21" s="45">
        <v>9</v>
      </c>
      <c r="C21" s="45">
        <v>2015093757</v>
      </c>
      <c r="D21" s="45" t="s">
        <v>72</v>
      </c>
      <c r="E21" s="45" t="s">
        <v>73</v>
      </c>
      <c r="F21" s="45">
        <v>2005</v>
      </c>
      <c r="G21" s="45" t="s">
        <v>505</v>
      </c>
      <c r="H21" s="45" t="s">
        <v>606</v>
      </c>
      <c r="I21" s="45" t="s">
        <v>1465</v>
      </c>
      <c r="J21" s="45" t="s">
        <v>1466</v>
      </c>
      <c r="K21" s="45">
        <v>247.69</v>
      </c>
    </row>
    <row r="22" spans="1:11" x14ac:dyDescent="0.35">
      <c r="A22" s="45">
        <v>13</v>
      </c>
      <c r="B22" s="45">
        <v>7</v>
      </c>
      <c r="C22" s="45">
        <v>2018050263</v>
      </c>
      <c r="D22" s="45" t="s">
        <v>570</v>
      </c>
      <c r="E22" s="45" t="s">
        <v>60</v>
      </c>
      <c r="F22" s="45">
        <v>2006</v>
      </c>
      <c r="G22" s="45" t="s">
        <v>513</v>
      </c>
      <c r="H22" s="45"/>
      <c r="I22" s="45" t="s">
        <v>1467</v>
      </c>
      <c r="J22" s="45" t="s">
        <v>1468</v>
      </c>
      <c r="K22" s="45">
        <v>297.36</v>
      </c>
    </row>
    <row r="23" spans="1:11" x14ac:dyDescent="0.35">
      <c r="A23" s="45">
        <v>14</v>
      </c>
      <c r="B23" s="45">
        <v>6</v>
      </c>
      <c r="C23" s="45">
        <v>2016081250</v>
      </c>
      <c r="D23" s="45" t="s">
        <v>367</v>
      </c>
      <c r="E23" s="45" t="s">
        <v>368</v>
      </c>
      <c r="F23" s="45">
        <v>2006</v>
      </c>
      <c r="G23" s="45" t="s">
        <v>513</v>
      </c>
      <c r="H23" s="45" t="s">
        <v>513</v>
      </c>
      <c r="I23" s="45" t="s">
        <v>1469</v>
      </c>
      <c r="J23" s="45" t="s">
        <v>1470</v>
      </c>
      <c r="K23" s="45">
        <v>304.8</v>
      </c>
    </row>
    <row r="24" spans="1:11" x14ac:dyDescent="0.35">
      <c r="A24" s="45">
        <v>15</v>
      </c>
      <c r="B24" s="45">
        <v>17</v>
      </c>
      <c r="C24" s="45">
        <v>2018060253</v>
      </c>
      <c r="D24" s="45" t="s">
        <v>506</v>
      </c>
      <c r="E24" s="45" t="s">
        <v>507</v>
      </c>
      <c r="F24" s="45">
        <v>2005</v>
      </c>
      <c r="G24" s="45" t="s">
        <v>505</v>
      </c>
      <c r="H24" s="45" t="s">
        <v>505</v>
      </c>
      <c r="I24" s="45" t="s">
        <v>1471</v>
      </c>
      <c r="J24" s="45" t="s">
        <v>1472</v>
      </c>
      <c r="K24" s="45">
        <v>310.08</v>
      </c>
    </row>
    <row r="25" spans="1:11" x14ac:dyDescent="0.35">
      <c r="A25" s="45">
        <v>16</v>
      </c>
      <c r="B25" s="45">
        <v>16</v>
      </c>
      <c r="C25" s="45">
        <v>2017061806</v>
      </c>
      <c r="D25" s="45" t="s">
        <v>516</v>
      </c>
      <c r="E25" s="45" t="s">
        <v>224</v>
      </c>
      <c r="F25" s="45">
        <v>2006</v>
      </c>
      <c r="G25" s="45" t="s">
        <v>505</v>
      </c>
      <c r="H25" s="45" t="s">
        <v>505</v>
      </c>
      <c r="I25" s="45" t="s">
        <v>1473</v>
      </c>
      <c r="J25" s="45" t="s">
        <v>1474</v>
      </c>
      <c r="K25" s="45">
        <v>412.55</v>
      </c>
    </row>
    <row r="26" spans="1:11" x14ac:dyDescent="0.35">
      <c r="A26" s="45">
        <v>17</v>
      </c>
      <c r="B26" s="45">
        <v>18</v>
      </c>
      <c r="C26" s="45">
        <v>2018080495</v>
      </c>
      <c r="D26" s="45" t="s">
        <v>667</v>
      </c>
      <c r="E26" s="45" t="s">
        <v>668</v>
      </c>
      <c r="F26" s="45">
        <v>2006</v>
      </c>
      <c r="G26" s="45" t="s">
        <v>513</v>
      </c>
      <c r="H26" s="45" t="s">
        <v>513</v>
      </c>
      <c r="I26" s="45" t="s">
        <v>1475</v>
      </c>
      <c r="J26" s="45" t="s">
        <v>1476</v>
      </c>
      <c r="K26" s="45">
        <v>577.64</v>
      </c>
    </row>
    <row r="29" spans="1:11" x14ac:dyDescent="0.35">
      <c r="A29" s="43" t="s">
        <v>1353</v>
      </c>
    </row>
    <row r="30" spans="1:11" x14ac:dyDescent="0.35">
      <c r="A30" s="45">
        <v>1</v>
      </c>
      <c r="B30" s="45">
        <v>27</v>
      </c>
      <c r="C30" s="45">
        <v>201307964</v>
      </c>
      <c r="D30" s="45" t="s">
        <v>252</v>
      </c>
      <c r="E30" s="45" t="s">
        <v>253</v>
      </c>
      <c r="F30" s="45">
        <v>2004</v>
      </c>
      <c r="G30" s="45" t="s">
        <v>514</v>
      </c>
      <c r="H30" s="45" t="s">
        <v>514</v>
      </c>
      <c r="I30" s="45" t="s">
        <v>1477</v>
      </c>
      <c r="J30" s="45"/>
      <c r="K30" s="45">
        <v>87.16</v>
      </c>
    </row>
    <row r="31" spans="1:11" x14ac:dyDescent="0.35">
      <c r="A31" s="45">
        <v>2</v>
      </c>
      <c r="B31" s="45">
        <v>28</v>
      </c>
      <c r="C31" s="45">
        <v>2015073168</v>
      </c>
      <c r="D31" s="45" t="s">
        <v>181</v>
      </c>
      <c r="E31" s="45" t="s">
        <v>327</v>
      </c>
      <c r="F31" s="45">
        <v>2004</v>
      </c>
      <c r="G31" s="45" t="s">
        <v>514</v>
      </c>
      <c r="H31" s="45" t="s">
        <v>514</v>
      </c>
      <c r="I31" s="45" t="s">
        <v>1478</v>
      </c>
      <c r="J31" s="45" t="s">
        <v>1479</v>
      </c>
      <c r="K31" s="45">
        <v>114.03</v>
      </c>
    </row>
    <row r="32" spans="1:11" x14ac:dyDescent="0.35">
      <c r="A32" s="45">
        <v>3</v>
      </c>
      <c r="B32" s="45">
        <v>24</v>
      </c>
      <c r="C32" s="45">
        <v>201307952</v>
      </c>
      <c r="D32" s="45" t="s">
        <v>317</v>
      </c>
      <c r="E32" s="45" t="s">
        <v>318</v>
      </c>
      <c r="F32" s="45">
        <v>2004</v>
      </c>
      <c r="G32" s="45" t="s">
        <v>514</v>
      </c>
      <c r="H32" s="45" t="s">
        <v>514</v>
      </c>
      <c r="I32" s="45" t="s">
        <v>1480</v>
      </c>
      <c r="J32" s="45" t="s">
        <v>1481</v>
      </c>
      <c r="K32" s="45">
        <v>128.43</v>
      </c>
    </row>
    <row r="33" spans="1:11" x14ac:dyDescent="0.35">
      <c r="A33" s="45">
        <v>4</v>
      </c>
      <c r="B33" s="45">
        <v>23</v>
      </c>
      <c r="C33" s="45">
        <v>201306271</v>
      </c>
      <c r="D33" s="45" t="s">
        <v>239</v>
      </c>
      <c r="E33" s="45" t="s">
        <v>139</v>
      </c>
      <c r="F33" s="45">
        <v>2004</v>
      </c>
      <c r="G33" s="45"/>
      <c r="H33" s="45" t="s">
        <v>514</v>
      </c>
      <c r="I33" s="45" t="s">
        <v>1482</v>
      </c>
      <c r="J33" s="45" t="s">
        <v>1483</v>
      </c>
      <c r="K33" s="45">
        <v>150.27000000000001</v>
      </c>
    </row>
    <row r="34" spans="1:11" x14ac:dyDescent="0.35">
      <c r="A34" s="45">
        <v>5</v>
      </c>
      <c r="B34" s="45">
        <v>31</v>
      </c>
      <c r="C34" s="45">
        <v>2014061773</v>
      </c>
      <c r="D34" s="45" t="s">
        <v>336</v>
      </c>
      <c r="E34" s="45" t="s">
        <v>337</v>
      </c>
      <c r="F34" s="45">
        <v>2003</v>
      </c>
      <c r="G34" s="45" t="s">
        <v>505</v>
      </c>
      <c r="H34" s="45" t="s">
        <v>513</v>
      </c>
      <c r="I34" s="45" t="s">
        <v>1484</v>
      </c>
      <c r="J34" s="45" t="s">
        <v>1485</v>
      </c>
      <c r="K34" s="45">
        <v>152.91</v>
      </c>
    </row>
    <row r="35" spans="1:11" x14ac:dyDescent="0.35">
      <c r="A35" s="45">
        <v>6</v>
      </c>
      <c r="B35" s="45">
        <v>20</v>
      </c>
      <c r="C35" s="45">
        <v>201307621</v>
      </c>
      <c r="D35" s="45" t="s">
        <v>314</v>
      </c>
      <c r="E35" s="45" t="s">
        <v>116</v>
      </c>
      <c r="F35" s="45">
        <v>2003</v>
      </c>
      <c r="G35" s="45" t="s">
        <v>502</v>
      </c>
      <c r="H35" s="45" t="s">
        <v>606</v>
      </c>
      <c r="I35" s="45" t="s">
        <v>1486</v>
      </c>
      <c r="J35" s="45" t="s">
        <v>1487</v>
      </c>
      <c r="K35" s="45">
        <v>180.26</v>
      </c>
    </row>
    <row r="36" spans="1:11" x14ac:dyDescent="0.35">
      <c r="A36" s="45">
        <v>7</v>
      </c>
      <c r="B36" s="45">
        <v>25</v>
      </c>
      <c r="C36" s="45">
        <v>2014092509</v>
      </c>
      <c r="D36" s="45" t="s">
        <v>365</v>
      </c>
      <c r="E36" s="45" t="s">
        <v>260</v>
      </c>
      <c r="F36" s="45">
        <v>2004</v>
      </c>
      <c r="G36" s="45"/>
      <c r="H36" s="45" t="s">
        <v>606</v>
      </c>
      <c r="I36" s="45" t="s">
        <v>1488</v>
      </c>
      <c r="J36" s="45" t="s">
        <v>1489</v>
      </c>
      <c r="K36" s="45">
        <v>181.46</v>
      </c>
    </row>
    <row r="37" spans="1:11" x14ac:dyDescent="0.35">
      <c r="A37" s="45">
        <v>8</v>
      </c>
      <c r="B37" s="45">
        <v>32</v>
      </c>
      <c r="C37" s="45">
        <v>201301514</v>
      </c>
      <c r="D37" s="45" t="s">
        <v>142</v>
      </c>
      <c r="E37" s="45" t="s">
        <v>277</v>
      </c>
      <c r="F37" s="45">
        <v>2003</v>
      </c>
      <c r="G37" s="45" t="s">
        <v>505</v>
      </c>
      <c r="H37" s="45" t="s">
        <v>505</v>
      </c>
      <c r="I37" s="45" t="s">
        <v>1490</v>
      </c>
      <c r="J37" s="45" t="s">
        <v>1421</v>
      </c>
      <c r="K37" s="45">
        <v>183.62</v>
      </c>
    </row>
    <row r="38" spans="1:11" x14ac:dyDescent="0.35">
      <c r="A38" s="45">
        <v>9</v>
      </c>
      <c r="B38" s="45">
        <v>30</v>
      </c>
      <c r="C38" s="45">
        <v>2014061818</v>
      </c>
      <c r="D38" s="45" t="s">
        <v>319</v>
      </c>
      <c r="E38" s="45" t="s">
        <v>320</v>
      </c>
      <c r="F38" s="45">
        <v>2004</v>
      </c>
      <c r="G38" s="45" t="s">
        <v>505</v>
      </c>
      <c r="H38" s="45"/>
      <c r="I38" s="45" t="s">
        <v>1491</v>
      </c>
      <c r="J38" s="45" t="s">
        <v>1492</v>
      </c>
      <c r="K38" s="45">
        <v>188.66</v>
      </c>
    </row>
    <row r="39" spans="1:11" x14ac:dyDescent="0.35">
      <c r="A39" s="45">
        <v>10</v>
      </c>
      <c r="B39" s="45">
        <v>29</v>
      </c>
      <c r="C39" s="45">
        <v>2015093768</v>
      </c>
      <c r="D39" s="45" t="s">
        <v>225</v>
      </c>
      <c r="E39" s="45" t="s">
        <v>226</v>
      </c>
      <c r="F39" s="45">
        <v>2004</v>
      </c>
      <c r="G39" s="45" t="s">
        <v>505</v>
      </c>
      <c r="H39" s="45" t="s">
        <v>606</v>
      </c>
      <c r="I39" s="45" t="s">
        <v>1493</v>
      </c>
      <c r="J39" s="45" t="s">
        <v>1494</v>
      </c>
      <c r="K39" s="45">
        <v>223.46</v>
      </c>
    </row>
    <row r="40" spans="1:11" x14ac:dyDescent="0.35">
      <c r="A40" s="45">
        <v>11</v>
      </c>
      <c r="B40" s="45">
        <v>21</v>
      </c>
      <c r="C40" s="45">
        <v>2016023834</v>
      </c>
      <c r="D40" s="45" t="s">
        <v>65</v>
      </c>
      <c r="E40" s="45" t="s">
        <v>224</v>
      </c>
      <c r="F40" s="45">
        <v>2004</v>
      </c>
      <c r="G40" s="45" t="s">
        <v>505</v>
      </c>
      <c r="H40" s="45"/>
      <c r="I40" s="45" t="s">
        <v>1495</v>
      </c>
      <c r="J40" s="45" t="s">
        <v>1496</v>
      </c>
      <c r="K40" s="45">
        <v>256.08999999999997</v>
      </c>
    </row>
    <row r="41" spans="1:11" x14ac:dyDescent="0.35">
      <c r="A41" s="45">
        <v>12</v>
      </c>
      <c r="B41" s="45">
        <v>33</v>
      </c>
      <c r="C41" s="45">
        <v>2014072123</v>
      </c>
      <c r="D41" s="45" t="s">
        <v>315</v>
      </c>
      <c r="E41" s="45" t="s">
        <v>316</v>
      </c>
      <c r="F41" s="45">
        <v>2003</v>
      </c>
      <c r="G41" s="45" t="s">
        <v>513</v>
      </c>
      <c r="H41" s="45" t="s">
        <v>513</v>
      </c>
      <c r="I41" s="45" t="s">
        <v>1497</v>
      </c>
      <c r="J41" s="45" t="s">
        <v>1498</v>
      </c>
      <c r="K41" s="45">
        <v>291.36</v>
      </c>
    </row>
    <row r="42" spans="1:11" x14ac:dyDescent="0.35">
      <c r="A42" s="45">
        <v>13</v>
      </c>
      <c r="B42" s="45">
        <v>26</v>
      </c>
      <c r="C42" s="45">
        <v>2017071925</v>
      </c>
      <c r="D42" s="45" t="s">
        <v>279</v>
      </c>
      <c r="E42" s="45" t="s">
        <v>63</v>
      </c>
      <c r="F42" s="45">
        <v>2004</v>
      </c>
      <c r="G42" s="45" t="s">
        <v>513</v>
      </c>
      <c r="H42" s="45" t="s">
        <v>513</v>
      </c>
      <c r="I42" s="45" t="s">
        <v>1499</v>
      </c>
      <c r="J42" s="45" t="s">
        <v>1427</v>
      </c>
      <c r="K42" s="45">
        <v>367.43</v>
      </c>
    </row>
    <row r="43" spans="1:11" x14ac:dyDescent="0.35">
      <c r="A43" s="45">
        <v>14</v>
      </c>
      <c r="B43" s="45">
        <v>35</v>
      </c>
      <c r="C43" s="45">
        <v>2018080509</v>
      </c>
      <c r="D43" s="45" t="s">
        <v>528</v>
      </c>
      <c r="E43" s="45" t="s">
        <v>739</v>
      </c>
      <c r="F43" s="45">
        <v>2004</v>
      </c>
      <c r="G43" s="45" t="s">
        <v>513</v>
      </c>
      <c r="H43" s="45" t="s">
        <v>513</v>
      </c>
      <c r="I43" s="45" t="s">
        <v>1500</v>
      </c>
      <c r="J43" s="45" t="s">
        <v>1501</v>
      </c>
      <c r="K43" s="45">
        <v>377.75</v>
      </c>
    </row>
    <row r="44" spans="1:11" x14ac:dyDescent="0.35">
      <c r="A44" s="45">
        <v>15</v>
      </c>
      <c r="B44" s="45">
        <v>34</v>
      </c>
      <c r="C44" s="45">
        <v>2017061796</v>
      </c>
      <c r="D44" s="45" t="s">
        <v>129</v>
      </c>
      <c r="E44" s="45" t="s">
        <v>269</v>
      </c>
      <c r="F44" s="45">
        <v>2004</v>
      </c>
      <c r="G44" s="45" t="s">
        <v>505</v>
      </c>
      <c r="H44" s="45" t="s">
        <v>505</v>
      </c>
      <c r="I44" s="45" t="s">
        <v>1502</v>
      </c>
      <c r="J44" s="45" t="s">
        <v>1503</v>
      </c>
      <c r="K44" s="45">
        <v>422.62</v>
      </c>
    </row>
    <row r="45" spans="1:11" x14ac:dyDescent="0.35">
      <c r="A45" s="45">
        <v>16</v>
      </c>
      <c r="B45" s="45">
        <v>22</v>
      </c>
      <c r="C45" s="45">
        <v>2017090141</v>
      </c>
      <c r="D45" s="45" t="s">
        <v>233</v>
      </c>
      <c r="E45" s="45" t="s">
        <v>234</v>
      </c>
      <c r="F45" s="45">
        <v>2003</v>
      </c>
      <c r="G45" s="45" t="s">
        <v>513</v>
      </c>
      <c r="H45" s="45"/>
      <c r="I45" s="45" t="s">
        <v>1504</v>
      </c>
      <c r="J45" s="45" t="s">
        <v>1505</v>
      </c>
      <c r="K45" s="45">
        <v>778.73</v>
      </c>
    </row>
    <row r="48" spans="1:11" x14ac:dyDescent="0.35">
      <c r="A48" s="43" t="s">
        <v>1382</v>
      </c>
    </row>
    <row r="49" spans="1:11" x14ac:dyDescent="0.35">
      <c r="A49" s="45">
        <v>1</v>
      </c>
      <c r="B49" s="45">
        <v>36</v>
      </c>
      <c r="C49" s="45">
        <v>2018070402</v>
      </c>
      <c r="D49" s="45" t="s">
        <v>617</v>
      </c>
      <c r="E49" s="45" t="s">
        <v>618</v>
      </c>
      <c r="F49" s="45">
        <v>2002</v>
      </c>
      <c r="G49" s="45"/>
      <c r="H49" s="45" t="s">
        <v>606</v>
      </c>
      <c r="I49" s="45" t="s">
        <v>1506</v>
      </c>
      <c r="J49" s="45"/>
      <c r="K49" s="45">
        <v>381.59</v>
      </c>
    </row>
    <row r="50" spans="1:11" x14ac:dyDescent="0.35">
      <c r="A50" s="45">
        <v>2</v>
      </c>
      <c r="B50" s="45">
        <v>37</v>
      </c>
      <c r="C50" s="45">
        <v>2018070347</v>
      </c>
      <c r="D50" s="45" t="s">
        <v>424</v>
      </c>
      <c r="E50" s="45" t="s">
        <v>578</v>
      </c>
      <c r="F50" s="45">
        <v>2000</v>
      </c>
      <c r="G50" s="45" t="s">
        <v>505</v>
      </c>
      <c r="H50" s="45" t="s">
        <v>505</v>
      </c>
      <c r="I50" s="45" t="s">
        <v>1507</v>
      </c>
      <c r="J50" s="45" t="s">
        <v>983</v>
      </c>
      <c r="K50" s="45">
        <v>464.14</v>
      </c>
    </row>
    <row r="54" spans="1:11" x14ac:dyDescent="0.35">
      <c r="A54" s="43" t="s">
        <v>1508</v>
      </c>
    </row>
    <row r="55" spans="1:11" x14ac:dyDescent="0.35">
      <c r="A55" s="43" t="s">
        <v>1387</v>
      </c>
    </row>
    <row r="56" spans="1:11" x14ac:dyDescent="0.35">
      <c r="A56" s="43" t="s">
        <v>1443</v>
      </c>
    </row>
    <row r="57" spans="1:11" x14ac:dyDescent="0.35">
      <c r="A57" s="43" t="s">
        <v>1319</v>
      </c>
    </row>
    <row r="59" spans="1:11" x14ac:dyDescent="0.35">
      <c r="A59" s="43" t="s">
        <v>712</v>
      </c>
      <c r="B59" s="43" t="s">
        <v>713</v>
      </c>
      <c r="C59" s="43" t="s">
        <v>714</v>
      </c>
      <c r="D59" s="43" t="s">
        <v>1</v>
      </c>
      <c r="E59" s="43" t="s">
        <v>23</v>
      </c>
      <c r="F59" s="43" t="s">
        <v>715</v>
      </c>
      <c r="G59" s="43" t="s">
        <v>10</v>
      </c>
      <c r="H59" s="43" t="s">
        <v>22</v>
      </c>
      <c r="I59" s="43" t="s">
        <v>716</v>
      </c>
      <c r="J59" s="43" t="s">
        <v>717</v>
      </c>
      <c r="K59" s="43" t="s">
        <v>704</v>
      </c>
    </row>
    <row r="62" spans="1:11" x14ac:dyDescent="0.35">
      <c r="A62" s="43" t="s">
        <v>1388</v>
      </c>
    </row>
    <row r="63" spans="1:11" x14ac:dyDescent="0.35">
      <c r="A63" s="45">
        <v>1</v>
      </c>
      <c r="B63" s="45">
        <v>12</v>
      </c>
      <c r="C63" s="45">
        <v>2018070381</v>
      </c>
      <c r="D63" s="45" t="s">
        <v>651</v>
      </c>
      <c r="E63" s="45" t="s">
        <v>652</v>
      </c>
      <c r="F63" s="45">
        <v>2006</v>
      </c>
      <c r="G63" s="45" t="s">
        <v>502</v>
      </c>
      <c r="H63" s="45" t="s">
        <v>81</v>
      </c>
      <c r="I63" s="45" t="s">
        <v>1509</v>
      </c>
      <c r="J63" s="45"/>
      <c r="K63" s="45">
        <v>124.22</v>
      </c>
    </row>
    <row r="64" spans="1:11" x14ac:dyDescent="0.35">
      <c r="A64" s="45">
        <v>2</v>
      </c>
      <c r="B64" s="45">
        <v>5</v>
      </c>
      <c r="C64" s="45">
        <v>201307704</v>
      </c>
      <c r="D64" s="45" t="s">
        <v>144</v>
      </c>
      <c r="E64" s="45" t="s">
        <v>145</v>
      </c>
      <c r="F64" s="45">
        <v>2005</v>
      </c>
      <c r="G64" s="45" t="s">
        <v>514</v>
      </c>
      <c r="H64" s="45" t="s">
        <v>514</v>
      </c>
      <c r="I64" s="45" t="s">
        <v>1510</v>
      </c>
      <c r="J64" s="45" t="s">
        <v>1511</v>
      </c>
      <c r="K64" s="45">
        <v>126.65</v>
      </c>
    </row>
    <row r="65" spans="1:11" x14ac:dyDescent="0.35">
      <c r="A65" s="45">
        <v>3</v>
      </c>
      <c r="B65" s="45">
        <v>3</v>
      </c>
      <c r="C65" s="45">
        <v>201307849</v>
      </c>
      <c r="D65" s="45" t="s">
        <v>192</v>
      </c>
      <c r="E65" s="45" t="s">
        <v>193</v>
      </c>
      <c r="F65" s="45">
        <v>2005</v>
      </c>
      <c r="G65" s="45" t="s">
        <v>502</v>
      </c>
      <c r="H65" s="45"/>
      <c r="I65" s="45" t="s">
        <v>1512</v>
      </c>
      <c r="J65" s="45" t="s">
        <v>1513</v>
      </c>
      <c r="K65" s="45">
        <v>129.80000000000001</v>
      </c>
    </row>
    <row r="66" spans="1:11" x14ac:dyDescent="0.35">
      <c r="A66" s="45">
        <v>4</v>
      </c>
      <c r="B66" s="45">
        <v>11</v>
      </c>
      <c r="C66" s="45">
        <v>2016071183</v>
      </c>
      <c r="D66" s="45" t="s">
        <v>354</v>
      </c>
      <c r="E66" s="45" t="s">
        <v>552</v>
      </c>
      <c r="F66" s="45">
        <v>2006</v>
      </c>
      <c r="G66" s="45" t="s">
        <v>514</v>
      </c>
      <c r="H66" s="45" t="s">
        <v>514</v>
      </c>
      <c r="I66" s="45" t="s">
        <v>1514</v>
      </c>
      <c r="J66" s="45" t="s">
        <v>1446</v>
      </c>
      <c r="K66" s="45">
        <v>154.80000000000001</v>
      </c>
    </row>
    <row r="67" spans="1:11" x14ac:dyDescent="0.35">
      <c r="A67" s="45">
        <v>5</v>
      </c>
      <c r="B67" s="45">
        <v>9</v>
      </c>
      <c r="C67" s="45">
        <v>2013091328</v>
      </c>
      <c r="D67" s="45" t="s">
        <v>200</v>
      </c>
      <c r="E67" s="45" t="s">
        <v>203</v>
      </c>
      <c r="F67" s="45">
        <v>2005</v>
      </c>
      <c r="G67" s="45" t="s">
        <v>502</v>
      </c>
      <c r="H67" s="45" t="s">
        <v>606</v>
      </c>
      <c r="I67" s="45" t="s">
        <v>1515</v>
      </c>
      <c r="J67" s="45" t="s">
        <v>1516</v>
      </c>
      <c r="K67" s="45">
        <v>156.97999999999999</v>
      </c>
    </row>
    <row r="68" spans="1:11" x14ac:dyDescent="0.35">
      <c r="A68" s="45">
        <v>6</v>
      </c>
      <c r="B68" s="45">
        <v>10</v>
      </c>
      <c r="C68" s="45">
        <v>201306272</v>
      </c>
      <c r="D68" s="45" t="s">
        <v>206</v>
      </c>
      <c r="E68" s="45" t="s">
        <v>139</v>
      </c>
      <c r="F68" s="45">
        <v>2005</v>
      </c>
      <c r="G68" s="45"/>
      <c r="H68" s="45" t="s">
        <v>514</v>
      </c>
      <c r="I68" s="45" t="s">
        <v>1517</v>
      </c>
      <c r="J68" s="45" t="s">
        <v>1415</v>
      </c>
      <c r="K68" s="45">
        <v>171.06</v>
      </c>
    </row>
    <row r="69" spans="1:11" x14ac:dyDescent="0.35">
      <c r="A69" s="45">
        <v>7</v>
      </c>
      <c r="B69" s="45">
        <v>4</v>
      </c>
      <c r="C69" s="45">
        <v>2014102669</v>
      </c>
      <c r="D69" s="45" t="s">
        <v>534</v>
      </c>
      <c r="E69" s="45" t="s">
        <v>535</v>
      </c>
      <c r="F69" s="45">
        <v>2006</v>
      </c>
      <c r="G69" s="45" t="s">
        <v>505</v>
      </c>
      <c r="H69" s="45" t="s">
        <v>505</v>
      </c>
      <c r="I69" s="45" t="s">
        <v>1518</v>
      </c>
      <c r="J69" s="45" t="s">
        <v>1519</v>
      </c>
      <c r="K69" s="45">
        <v>178.82</v>
      </c>
    </row>
    <row r="70" spans="1:11" x14ac:dyDescent="0.35">
      <c r="A70" s="45">
        <v>8</v>
      </c>
      <c r="B70" s="45">
        <v>8</v>
      </c>
      <c r="C70" s="45">
        <v>201306500</v>
      </c>
      <c r="D70" s="45" t="s">
        <v>169</v>
      </c>
      <c r="E70" s="45" t="s">
        <v>210</v>
      </c>
      <c r="F70" s="45">
        <v>2006</v>
      </c>
      <c r="G70" s="45" t="s">
        <v>591</v>
      </c>
      <c r="H70" s="45" t="s">
        <v>514</v>
      </c>
      <c r="I70" s="45" t="s">
        <v>1520</v>
      </c>
      <c r="J70" s="45" t="s">
        <v>1521</v>
      </c>
      <c r="K70" s="45">
        <v>218.13</v>
      </c>
    </row>
    <row r="71" spans="1:11" x14ac:dyDescent="0.35">
      <c r="A71" s="45">
        <v>9</v>
      </c>
      <c r="B71" s="45">
        <v>18</v>
      </c>
      <c r="C71" s="45">
        <v>2017090153</v>
      </c>
      <c r="D71" s="45" t="s">
        <v>190</v>
      </c>
      <c r="E71" s="45" t="s">
        <v>574</v>
      </c>
      <c r="F71" s="45">
        <v>2006</v>
      </c>
      <c r="G71" s="45"/>
      <c r="H71" s="45"/>
      <c r="I71" s="45" t="s">
        <v>1522</v>
      </c>
      <c r="J71" s="45" t="s">
        <v>1523</v>
      </c>
      <c r="K71" s="45">
        <v>221.05</v>
      </c>
    </row>
    <row r="72" spans="1:11" x14ac:dyDescent="0.35">
      <c r="A72" s="45">
        <v>10</v>
      </c>
      <c r="B72" s="45">
        <v>15</v>
      </c>
      <c r="C72" s="45">
        <v>2017080065</v>
      </c>
      <c r="D72" s="45" t="s">
        <v>69</v>
      </c>
      <c r="E72" s="45" t="s">
        <v>70</v>
      </c>
      <c r="F72" s="45">
        <v>2005</v>
      </c>
      <c r="G72" s="45" t="s">
        <v>513</v>
      </c>
      <c r="H72" s="45" t="s">
        <v>513</v>
      </c>
      <c r="I72" s="45" t="s">
        <v>1039</v>
      </c>
      <c r="J72" s="45" t="s">
        <v>1524</v>
      </c>
      <c r="K72" s="45">
        <v>228.57</v>
      </c>
    </row>
    <row r="73" spans="1:11" x14ac:dyDescent="0.35">
      <c r="A73" s="45">
        <v>11</v>
      </c>
      <c r="B73" s="45">
        <v>13</v>
      </c>
      <c r="C73" s="45">
        <v>2017090130</v>
      </c>
      <c r="D73" s="45" t="s">
        <v>532</v>
      </c>
      <c r="E73" s="45" t="s">
        <v>533</v>
      </c>
      <c r="F73" s="45">
        <v>2005</v>
      </c>
      <c r="G73" s="45"/>
      <c r="H73" s="45" t="s">
        <v>513</v>
      </c>
      <c r="I73" s="45" t="s">
        <v>1525</v>
      </c>
      <c r="J73" s="45" t="s">
        <v>1526</v>
      </c>
      <c r="K73" s="45">
        <v>230.02</v>
      </c>
    </row>
    <row r="74" spans="1:11" x14ac:dyDescent="0.35">
      <c r="A74" s="45">
        <v>12</v>
      </c>
      <c r="B74" s="45">
        <v>7</v>
      </c>
      <c r="C74" s="45">
        <v>201307906</v>
      </c>
      <c r="D74" s="45" t="s">
        <v>127</v>
      </c>
      <c r="E74" s="45" t="s">
        <v>128</v>
      </c>
      <c r="F74" s="45">
        <v>2005</v>
      </c>
      <c r="G74" s="45" t="s">
        <v>514</v>
      </c>
      <c r="H74" s="45" t="s">
        <v>514</v>
      </c>
      <c r="I74" s="45" t="s">
        <v>1527</v>
      </c>
      <c r="J74" s="45" t="s">
        <v>1528</v>
      </c>
      <c r="K74" s="45">
        <v>230.27</v>
      </c>
    </row>
    <row r="75" spans="1:11" x14ac:dyDescent="0.35">
      <c r="A75" s="45">
        <v>13</v>
      </c>
      <c r="B75" s="45">
        <v>1</v>
      </c>
      <c r="C75" s="45">
        <v>2016052215</v>
      </c>
      <c r="D75" s="45" t="s">
        <v>109</v>
      </c>
      <c r="E75" s="45" t="s">
        <v>110</v>
      </c>
      <c r="F75" s="45">
        <v>2005</v>
      </c>
      <c r="G75" s="45" t="s">
        <v>505</v>
      </c>
      <c r="H75" s="45" t="s">
        <v>505</v>
      </c>
      <c r="I75" s="45" t="s">
        <v>1463</v>
      </c>
      <c r="J75" s="45" t="s">
        <v>1529</v>
      </c>
      <c r="K75" s="45">
        <v>250.65</v>
      </c>
    </row>
    <row r="76" spans="1:11" x14ac:dyDescent="0.35">
      <c r="A76" s="45">
        <v>14</v>
      </c>
      <c r="B76" s="45">
        <v>16</v>
      </c>
      <c r="C76" s="45">
        <v>2017061786</v>
      </c>
      <c r="D76" s="45" t="s">
        <v>59</v>
      </c>
      <c r="E76" s="45" t="s">
        <v>60</v>
      </c>
      <c r="F76" s="45">
        <v>2005</v>
      </c>
      <c r="G76" s="45" t="s">
        <v>513</v>
      </c>
      <c r="H76" s="45" t="s">
        <v>513</v>
      </c>
      <c r="I76" s="45" t="s">
        <v>1530</v>
      </c>
      <c r="J76" s="45" t="s">
        <v>1531</v>
      </c>
      <c r="K76" s="45">
        <v>282.68</v>
      </c>
    </row>
    <row r="77" spans="1:11" x14ac:dyDescent="0.35">
      <c r="A77" s="45">
        <v>15</v>
      </c>
      <c r="B77" s="45">
        <v>14</v>
      </c>
      <c r="C77" s="45">
        <v>2017033958</v>
      </c>
      <c r="D77" s="45" t="s">
        <v>553</v>
      </c>
      <c r="E77" s="45" t="s">
        <v>554</v>
      </c>
      <c r="F77" s="45">
        <v>2006</v>
      </c>
      <c r="G77" s="45" t="s">
        <v>505</v>
      </c>
      <c r="H77" s="45" t="s">
        <v>505</v>
      </c>
      <c r="I77" s="45" t="s">
        <v>1532</v>
      </c>
      <c r="J77" s="45" t="s">
        <v>1533</v>
      </c>
      <c r="K77" s="45">
        <v>298.45999999999998</v>
      </c>
    </row>
    <row r="78" spans="1:11" x14ac:dyDescent="0.35">
      <c r="A78" s="45">
        <v>16</v>
      </c>
      <c r="B78" s="45">
        <v>17</v>
      </c>
      <c r="C78" s="45">
        <v>2014071995</v>
      </c>
      <c r="D78" s="45" t="s">
        <v>536</v>
      </c>
      <c r="E78" s="45" t="s">
        <v>399</v>
      </c>
      <c r="F78" s="45">
        <v>2006</v>
      </c>
      <c r="G78" s="45" t="s">
        <v>502</v>
      </c>
      <c r="H78" s="45" t="s">
        <v>81</v>
      </c>
      <c r="I78" s="45" t="s">
        <v>1534</v>
      </c>
      <c r="J78" s="45" t="s">
        <v>962</v>
      </c>
      <c r="K78" s="45">
        <v>373.2</v>
      </c>
    </row>
    <row r="79" spans="1:11" x14ac:dyDescent="0.35">
      <c r="A79" s="45">
        <v>17</v>
      </c>
      <c r="B79" s="45">
        <v>2</v>
      </c>
      <c r="C79" s="45">
        <v>2015062969</v>
      </c>
      <c r="D79" s="45" t="s">
        <v>85</v>
      </c>
      <c r="E79" s="45" t="s">
        <v>86</v>
      </c>
      <c r="F79" s="45">
        <v>2005</v>
      </c>
      <c r="G79" s="45" t="s">
        <v>513</v>
      </c>
      <c r="H79" s="45" t="s">
        <v>513</v>
      </c>
      <c r="I79" s="45" t="s">
        <v>1535</v>
      </c>
      <c r="J79" s="45" t="s">
        <v>1536</v>
      </c>
      <c r="K79" s="45">
        <v>410.82</v>
      </c>
    </row>
    <row r="82" spans="1:11" x14ac:dyDescent="0.35">
      <c r="A82" s="43" t="s">
        <v>1410</v>
      </c>
    </row>
    <row r="83" spans="1:11" x14ac:dyDescent="0.35">
      <c r="A83" s="45">
        <v>1</v>
      </c>
      <c r="B83" s="45">
        <v>24</v>
      </c>
      <c r="C83" s="45">
        <v>201306189</v>
      </c>
      <c r="D83" s="45" t="s">
        <v>265</v>
      </c>
      <c r="E83" s="45" t="s">
        <v>266</v>
      </c>
      <c r="F83" s="45">
        <v>2003</v>
      </c>
      <c r="G83" s="45" t="s">
        <v>502</v>
      </c>
      <c r="H83" s="45" t="s">
        <v>606</v>
      </c>
      <c r="I83" s="45" t="s">
        <v>1418</v>
      </c>
      <c r="J83" s="45"/>
      <c r="K83" s="45">
        <v>78.84</v>
      </c>
    </row>
    <row r="84" spans="1:11" x14ac:dyDescent="0.35">
      <c r="A84" s="45">
        <v>2</v>
      </c>
      <c r="B84" s="45">
        <v>25</v>
      </c>
      <c r="C84" s="45">
        <v>2014061778</v>
      </c>
      <c r="D84" s="45" t="s">
        <v>270</v>
      </c>
      <c r="E84" s="45" t="s">
        <v>271</v>
      </c>
      <c r="F84" s="45">
        <v>2004</v>
      </c>
      <c r="G84" s="45" t="s">
        <v>514</v>
      </c>
      <c r="H84" s="45" t="s">
        <v>514</v>
      </c>
      <c r="I84" s="45" t="s">
        <v>1537</v>
      </c>
      <c r="J84" s="45" t="s">
        <v>1538</v>
      </c>
      <c r="K84" s="45">
        <v>105.29</v>
      </c>
    </row>
    <row r="85" spans="1:11" x14ac:dyDescent="0.35">
      <c r="A85" s="45">
        <v>3</v>
      </c>
      <c r="B85" s="45">
        <v>28</v>
      </c>
      <c r="C85" s="45">
        <v>201306326</v>
      </c>
      <c r="D85" s="45" t="s">
        <v>190</v>
      </c>
      <c r="E85" s="45" t="s">
        <v>346</v>
      </c>
      <c r="F85" s="45">
        <v>2004</v>
      </c>
      <c r="G85" s="45" t="s">
        <v>514</v>
      </c>
      <c r="H85" s="45" t="s">
        <v>514</v>
      </c>
      <c r="I85" s="45" t="s">
        <v>1539</v>
      </c>
      <c r="J85" s="45" t="s">
        <v>1540</v>
      </c>
      <c r="K85" s="45">
        <v>111.12</v>
      </c>
    </row>
    <row r="86" spans="1:11" x14ac:dyDescent="0.35">
      <c r="A86" s="45">
        <v>4</v>
      </c>
      <c r="B86" s="45">
        <v>23</v>
      </c>
      <c r="C86" s="45">
        <v>2014061820</v>
      </c>
      <c r="D86" s="45" t="s">
        <v>274</v>
      </c>
      <c r="E86" s="45" t="s">
        <v>276</v>
      </c>
      <c r="F86" s="45">
        <v>2003</v>
      </c>
      <c r="G86" s="45" t="s">
        <v>514</v>
      </c>
      <c r="H86" s="45" t="s">
        <v>514</v>
      </c>
      <c r="I86" s="45" t="s">
        <v>1541</v>
      </c>
      <c r="J86" s="45" t="s">
        <v>1542</v>
      </c>
      <c r="K86" s="45">
        <v>128.83000000000001</v>
      </c>
    </row>
    <row r="87" spans="1:11" x14ac:dyDescent="0.35">
      <c r="A87" s="45">
        <v>5</v>
      </c>
      <c r="B87" s="45">
        <v>20</v>
      </c>
      <c r="C87" s="45">
        <v>2015073124</v>
      </c>
      <c r="D87" s="45" t="s">
        <v>270</v>
      </c>
      <c r="E87" s="45" t="s">
        <v>272</v>
      </c>
      <c r="F87" s="45">
        <v>2004</v>
      </c>
      <c r="G87" s="45" t="s">
        <v>505</v>
      </c>
      <c r="H87" s="45" t="s">
        <v>505</v>
      </c>
      <c r="I87" s="45" t="s">
        <v>1543</v>
      </c>
      <c r="J87" s="45" t="s">
        <v>1544</v>
      </c>
      <c r="K87" s="45">
        <v>148.24</v>
      </c>
    </row>
    <row r="88" spans="1:11" x14ac:dyDescent="0.35">
      <c r="A88" s="45">
        <v>6</v>
      </c>
      <c r="B88" s="45">
        <v>22</v>
      </c>
      <c r="C88" s="45">
        <v>201307933</v>
      </c>
      <c r="D88" s="45" t="s">
        <v>125</v>
      </c>
      <c r="E88" s="45" t="s">
        <v>267</v>
      </c>
      <c r="F88" s="45">
        <v>2003</v>
      </c>
      <c r="G88" s="45" t="s">
        <v>539</v>
      </c>
      <c r="H88" s="45" t="s">
        <v>56</v>
      </c>
      <c r="I88" s="45" t="s">
        <v>1545</v>
      </c>
      <c r="J88" s="45" t="s">
        <v>1132</v>
      </c>
      <c r="K88" s="45">
        <v>155.52000000000001</v>
      </c>
    </row>
    <row r="89" spans="1:11" x14ac:dyDescent="0.35">
      <c r="A89" s="45">
        <v>7</v>
      </c>
      <c r="B89" s="45">
        <v>30</v>
      </c>
      <c r="C89">
        <v>2015063056</v>
      </c>
      <c r="D89" s="45" t="s">
        <v>377</v>
      </c>
      <c r="E89" s="45" t="s">
        <v>378</v>
      </c>
      <c r="F89" s="45">
        <v>2003</v>
      </c>
      <c r="G89" s="45"/>
      <c r="H89" s="45"/>
      <c r="I89" s="45" t="s">
        <v>1546</v>
      </c>
      <c r="J89" s="45" t="s">
        <v>1489</v>
      </c>
      <c r="K89" s="45">
        <v>174.21</v>
      </c>
    </row>
    <row r="90" spans="1:11" x14ac:dyDescent="0.35">
      <c r="A90" s="45">
        <v>8</v>
      </c>
      <c r="B90" s="45">
        <v>21</v>
      </c>
      <c r="C90" s="45">
        <v>2016081259</v>
      </c>
      <c r="D90" s="45" t="s">
        <v>299</v>
      </c>
      <c r="E90" s="45" t="s">
        <v>301</v>
      </c>
      <c r="F90" s="45">
        <v>2004</v>
      </c>
      <c r="G90" s="45" t="s">
        <v>513</v>
      </c>
      <c r="H90" s="45" t="s">
        <v>513</v>
      </c>
      <c r="I90" s="45" t="s">
        <v>1547</v>
      </c>
      <c r="J90" s="45" t="s">
        <v>1548</v>
      </c>
      <c r="K90" s="45">
        <v>208.67</v>
      </c>
    </row>
    <row r="91" spans="1:11" x14ac:dyDescent="0.35">
      <c r="A91" s="45">
        <v>9</v>
      </c>
      <c r="B91" s="45">
        <v>27</v>
      </c>
      <c r="C91" s="45">
        <v>201306257</v>
      </c>
      <c r="D91" s="45" t="s">
        <v>280</v>
      </c>
      <c r="E91" s="45" t="s">
        <v>281</v>
      </c>
      <c r="F91" s="45">
        <v>2004</v>
      </c>
      <c r="G91" s="45" t="s">
        <v>513</v>
      </c>
      <c r="H91" s="45" t="s">
        <v>513</v>
      </c>
      <c r="I91" s="45" t="s">
        <v>1549</v>
      </c>
      <c r="J91" s="45" t="s">
        <v>1550</v>
      </c>
      <c r="K91" s="45">
        <v>334.13</v>
      </c>
    </row>
    <row r="92" spans="1:11" x14ac:dyDescent="0.35">
      <c r="A92" s="45">
        <v>10</v>
      </c>
      <c r="B92" s="45">
        <v>29</v>
      </c>
      <c r="C92" s="45">
        <v>2016081268</v>
      </c>
      <c r="D92" s="45" t="s">
        <v>321</v>
      </c>
      <c r="E92" s="45" t="s">
        <v>322</v>
      </c>
      <c r="F92" s="45">
        <v>2004</v>
      </c>
      <c r="G92" s="45"/>
      <c r="H92" s="45"/>
      <c r="I92" s="45" t="s">
        <v>1551</v>
      </c>
      <c r="J92" s="45" t="s">
        <v>1552</v>
      </c>
      <c r="K92" s="45">
        <v>377.81</v>
      </c>
    </row>
    <row r="93" spans="1:11" x14ac:dyDescent="0.35">
      <c r="A93" s="45">
        <v>11</v>
      </c>
      <c r="B93" s="45">
        <v>31</v>
      </c>
      <c r="C93" s="45">
        <v>2016033842</v>
      </c>
      <c r="D93" s="45" t="s">
        <v>354</v>
      </c>
      <c r="E93" s="45" t="s">
        <v>355</v>
      </c>
      <c r="F93" s="45">
        <v>2003</v>
      </c>
      <c r="G93" s="45"/>
      <c r="H93" s="45"/>
      <c r="I93" s="45" t="s">
        <v>1553</v>
      </c>
      <c r="J93" s="45" t="s">
        <v>1554</v>
      </c>
      <c r="K93" s="45">
        <v>429.02</v>
      </c>
    </row>
    <row r="96" spans="1:11" x14ac:dyDescent="0.35">
      <c r="A96" s="43" t="s">
        <v>1432</v>
      </c>
    </row>
    <row r="97" spans="1:11" x14ac:dyDescent="0.35">
      <c r="A97" s="45">
        <v>1</v>
      </c>
      <c r="B97" s="45">
        <v>32</v>
      </c>
      <c r="C97" s="45">
        <v>2016093879</v>
      </c>
      <c r="D97" s="45" t="s">
        <v>274</v>
      </c>
      <c r="E97" s="45" t="s">
        <v>433</v>
      </c>
      <c r="F97" s="45">
        <v>2000</v>
      </c>
      <c r="G97" s="45" t="s">
        <v>513</v>
      </c>
      <c r="H97" s="45" t="s">
        <v>513</v>
      </c>
      <c r="I97" s="45" t="s">
        <v>1555</v>
      </c>
      <c r="J97" s="45"/>
      <c r="K97" s="45">
        <v>164.75</v>
      </c>
    </row>
    <row r="98" spans="1:11" x14ac:dyDescent="0.35">
      <c r="A98" s="45">
        <v>2</v>
      </c>
      <c r="B98" s="45">
        <v>33</v>
      </c>
      <c r="C98" s="45">
        <v>2017071924</v>
      </c>
      <c r="D98" s="45" t="s">
        <v>245</v>
      </c>
      <c r="E98" s="45" t="s">
        <v>63</v>
      </c>
      <c r="F98" s="45">
        <v>2002</v>
      </c>
      <c r="G98" s="45" t="s">
        <v>513</v>
      </c>
      <c r="H98" s="45" t="s">
        <v>513</v>
      </c>
      <c r="I98" s="45" t="s">
        <v>1556</v>
      </c>
      <c r="J98" s="45" t="s">
        <v>1557</v>
      </c>
      <c r="K98" s="45">
        <v>210.37</v>
      </c>
    </row>
    <row r="99" spans="1:11" x14ac:dyDescent="0.35">
      <c r="A99" s="45">
        <v>3</v>
      </c>
      <c r="B99" s="45">
        <v>34</v>
      </c>
      <c r="C99" s="45">
        <v>2016103937</v>
      </c>
      <c r="D99" s="45" t="s">
        <v>114</v>
      </c>
      <c r="E99" s="45" t="s">
        <v>322</v>
      </c>
      <c r="F99" s="45">
        <v>2001</v>
      </c>
      <c r="G99" s="45"/>
      <c r="H99" s="45"/>
      <c r="I99" s="45" t="s">
        <v>1558</v>
      </c>
      <c r="J99" s="45" t="s">
        <v>1559</v>
      </c>
      <c r="K99" s="45">
        <v>294.82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02F6B-5639-467F-8725-1848B57ED3B9}">
  <dimension ref="A1:L90"/>
  <sheetViews>
    <sheetView topLeftCell="A7" workbookViewId="0">
      <selection activeCell="G28" sqref="G28"/>
    </sheetView>
  </sheetViews>
  <sheetFormatPr defaultRowHeight="15" x14ac:dyDescent="0.25"/>
  <cols>
    <col min="2" max="2" width="4.42578125" bestFit="1" customWidth="1"/>
    <col min="3" max="3" width="11" bestFit="1" customWidth="1"/>
    <col min="4" max="4" width="10.5703125" bestFit="1" customWidth="1"/>
    <col min="5" max="5" width="10.7109375" bestFit="1" customWidth="1"/>
    <col min="6" max="6" width="5" bestFit="1" customWidth="1"/>
    <col min="7" max="7" width="29" bestFit="1" customWidth="1"/>
    <col min="8" max="8" width="29.28515625" bestFit="1" customWidth="1"/>
    <col min="9" max="10" width="8.140625" bestFit="1" customWidth="1"/>
    <col min="11" max="11" width="7" bestFit="1" customWidth="1"/>
  </cols>
  <sheetData>
    <row r="1" spans="1:12" x14ac:dyDescent="0.25">
      <c r="A1" t="s">
        <v>1316</v>
      </c>
    </row>
    <row r="2" spans="1:12" x14ac:dyDescent="0.25">
      <c r="A2" t="s">
        <v>1317</v>
      </c>
    </row>
    <row r="3" spans="1:12" x14ac:dyDescent="0.25">
      <c r="A3" t="s">
        <v>1318</v>
      </c>
    </row>
    <row r="4" spans="1:12" x14ac:dyDescent="0.25">
      <c r="A4" t="s">
        <v>1319</v>
      </c>
    </row>
    <row r="6" spans="1:12" x14ac:dyDescent="0.25">
      <c r="A6" t="s">
        <v>712</v>
      </c>
      <c r="B6" t="s">
        <v>713</v>
      </c>
      <c r="C6" t="s">
        <v>714</v>
      </c>
      <c r="D6" t="s">
        <v>1</v>
      </c>
      <c r="E6" t="s">
        <v>23</v>
      </c>
      <c r="F6" t="s">
        <v>715</v>
      </c>
      <c r="G6" t="s">
        <v>10</v>
      </c>
      <c r="H6" t="s">
        <v>22</v>
      </c>
      <c r="I6" t="s">
        <v>716</v>
      </c>
      <c r="J6" t="s">
        <v>717</v>
      </c>
      <c r="K6" t="s">
        <v>704</v>
      </c>
    </row>
    <row r="9" spans="1:12" x14ac:dyDescent="0.25">
      <c r="A9" t="s">
        <v>1320</v>
      </c>
    </row>
    <row r="10" spans="1:12" x14ac:dyDescent="0.25">
      <c r="A10">
        <v>1</v>
      </c>
      <c r="B10">
        <v>8</v>
      </c>
      <c r="C10">
        <v>2014071929</v>
      </c>
      <c r="D10" t="s">
        <v>62</v>
      </c>
      <c r="E10" t="s">
        <v>63</v>
      </c>
      <c r="F10">
        <v>2005</v>
      </c>
      <c r="G10" t="s">
        <v>64</v>
      </c>
      <c r="H10" t="s">
        <v>135</v>
      </c>
      <c r="I10" t="s">
        <v>1321</v>
      </c>
      <c r="K10">
        <v>84.18</v>
      </c>
      <c r="L10" t="str">
        <f>VLOOKUP(C10,'2018 EOS List'!A:B,2,FALSE)</f>
        <v>Alys</v>
      </c>
    </row>
    <row r="11" spans="1:12" x14ac:dyDescent="0.25">
      <c r="A11">
        <v>2</v>
      </c>
      <c r="B11">
        <v>13</v>
      </c>
      <c r="C11">
        <v>201307992</v>
      </c>
      <c r="D11" t="s">
        <v>177</v>
      </c>
      <c r="E11" t="s">
        <v>178</v>
      </c>
      <c r="F11">
        <v>2005</v>
      </c>
      <c r="G11" t="s">
        <v>80</v>
      </c>
      <c r="H11" t="s">
        <v>776</v>
      </c>
      <c r="I11" t="s">
        <v>1322</v>
      </c>
      <c r="J11" t="s">
        <v>1323</v>
      </c>
      <c r="K11">
        <v>96.52</v>
      </c>
      <c r="L11" t="str">
        <f>VLOOKUP(C11,'2018 EOS List'!A:B,2,FALSE)</f>
        <v>Mikayla</v>
      </c>
    </row>
    <row r="12" spans="1:12" x14ac:dyDescent="0.25">
      <c r="A12">
        <v>3</v>
      </c>
      <c r="B12">
        <v>11</v>
      </c>
      <c r="C12">
        <v>2016071158</v>
      </c>
      <c r="D12" t="s">
        <v>537</v>
      </c>
      <c r="E12" t="s">
        <v>538</v>
      </c>
      <c r="F12">
        <v>2006</v>
      </c>
      <c r="G12" t="s">
        <v>782</v>
      </c>
      <c r="H12" t="s">
        <v>56</v>
      </c>
      <c r="I12" t="s">
        <v>1324</v>
      </c>
      <c r="J12" t="s">
        <v>1325</v>
      </c>
      <c r="K12">
        <v>116.12</v>
      </c>
      <c r="L12" t="str">
        <f>VLOOKUP(C12,'2018 EOS List'!A:B,2,FALSE)</f>
        <v>Ruby</v>
      </c>
    </row>
    <row r="13" spans="1:12" x14ac:dyDescent="0.25">
      <c r="A13">
        <v>4</v>
      </c>
      <c r="B13">
        <v>1</v>
      </c>
      <c r="C13">
        <v>2014071989</v>
      </c>
      <c r="D13" t="s">
        <v>146</v>
      </c>
      <c r="E13" t="s">
        <v>147</v>
      </c>
      <c r="F13">
        <v>2005</v>
      </c>
      <c r="G13" t="s">
        <v>80</v>
      </c>
      <c r="H13" t="s">
        <v>776</v>
      </c>
      <c r="I13" t="s">
        <v>1326</v>
      </c>
      <c r="J13" t="s">
        <v>1327</v>
      </c>
      <c r="K13">
        <v>125.56</v>
      </c>
      <c r="L13" t="str">
        <f>VLOOKUP(C13,'2018 EOS List'!A:B,2,FALSE)</f>
        <v>Jessica</v>
      </c>
    </row>
    <row r="14" spans="1:12" x14ac:dyDescent="0.25">
      <c r="A14">
        <v>5</v>
      </c>
      <c r="B14">
        <v>10</v>
      </c>
      <c r="C14">
        <v>201306273</v>
      </c>
      <c r="D14" t="s">
        <v>138</v>
      </c>
      <c r="E14" t="s">
        <v>139</v>
      </c>
      <c r="F14">
        <v>2005</v>
      </c>
      <c r="H14" t="s">
        <v>107</v>
      </c>
      <c r="I14" t="s">
        <v>1328</v>
      </c>
      <c r="J14" t="s">
        <v>1329</v>
      </c>
      <c r="K14">
        <v>152.43</v>
      </c>
      <c r="L14" t="str">
        <f>VLOOKUP(C14,'2018 EOS List'!A:B,2,FALSE)</f>
        <v>Jaime</v>
      </c>
    </row>
    <row r="15" spans="1:12" x14ac:dyDescent="0.25">
      <c r="A15">
        <v>5</v>
      </c>
      <c r="B15">
        <v>2</v>
      </c>
      <c r="C15">
        <v>2016062285</v>
      </c>
      <c r="D15" t="s">
        <v>151</v>
      </c>
      <c r="E15" t="s">
        <v>588</v>
      </c>
      <c r="F15">
        <v>2005</v>
      </c>
      <c r="G15" t="s">
        <v>61</v>
      </c>
      <c r="H15" t="s">
        <v>61</v>
      </c>
      <c r="I15" t="s">
        <v>1328</v>
      </c>
      <c r="J15" t="s">
        <v>1329</v>
      </c>
      <c r="K15">
        <v>152.43</v>
      </c>
      <c r="L15" t="str">
        <f>VLOOKUP(C15,'2018 EOS List'!A:B,2,FALSE)</f>
        <v>Jorja</v>
      </c>
    </row>
    <row r="16" spans="1:12" x14ac:dyDescent="0.25">
      <c r="A16">
        <v>7</v>
      </c>
      <c r="B16">
        <v>38</v>
      </c>
      <c r="C16">
        <v>2014071926</v>
      </c>
      <c r="D16" t="s">
        <v>89</v>
      </c>
      <c r="E16" t="s">
        <v>90</v>
      </c>
      <c r="F16">
        <v>2005</v>
      </c>
      <c r="H16" t="s">
        <v>776</v>
      </c>
      <c r="I16" t="s">
        <v>1330</v>
      </c>
      <c r="J16" t="s">
        <v>1331</v>
      </c>
      <c r="K16">
        <v>197.93</v>
      </c>
      <c r="L16" t="str">
        <f>VLOOKUP(C16,'2018 EOS List'!A:B,2,FALSE)</f>
        <v>Catalina</v>
      </c>
    </row>
    <row r="17" spans="1:12" x14ac:dyDescent="0.25">
      <c r="A17">
        <v>8</v>
      </c>
      <c r="B17">
        <v>15</v>
      </c>
      <c r="C17">
        <v>2016071216</v>
      </c>
      <c r="D17" t="s">
        <v>1332</v>
      </c>
      <c r="E17" t="s">
        <v>1333</v>
      </c>
      <c r="F17">
        <v>2005</v>
      </c>
      <c r="G17" t="s">
        <v>61</v>
      </c>
      <c r="H17" t="s">
        <v>71</v>
      </c>
      <c r="I17" t="s">
        <v>1334</v>
      </c>
      <c r="J17" t="s">
        <v>1335</v>
      </c>
      <c r="K17">
        <v>208.34</v>
      </c>
      <c r="L17" t="str">
        <f>VLOOKUP(C17,'2018 EOS List'!A:B,2,FALSE)</f>
        <v>Sidney</v>
      </c>
    </row>
    <row r="18" spans="1:12" x14ac:dyDescent="0.25">
      <c r="A18">
        <v>9</v>
      </c>
      <c r="B18">
        <v>5</v>
      </c>
      <c r="C18">
        <v>2015062979</v>
      </c>
      <c r="D18" t="s">
        <v>179</v>
      </c>
      <c r="E18" t="s">
        <v>180</v>
      </c>
      <c r="F18">
        <v>2005</v>
      </c>
      <c r="G18" t="s">
        <v>153</v>
      </c>
      <c r="H18" t="s">
        <v>71</v>
      </c>
      <c r="I18" t="s">
        <v>1336</v>
      </c>
      <c r="J18" t="s">
        <v>1337</v>
      </c>
      <c r="K18">
        <v>231.33</v>
      </c>
      <c r="L18" t="str">
        <f>VLOOKUP(C18,'2018 EOS List'!A:B,2,FALSE)</f>
        <v>Noah</v>
      </c>
    </row>
    <row r="19" spans="1:12" x14ac:dyDescent="0.25">
      <c r="A19">
        <v>10</v>
      </c>
      <c r="B19">
        <v>3</v>
      </c>
      <c r="C19">
        <v>2018090584</v>
      </c>
      <c r="D19" t="s">
        <v>576</v>
      </c>
      <c r="E19" t="s">
        <v>1315</v>
      </c>
      <c r="F19">
        <v>2005</v>
      </c>
      <c r="G19" t="s">
        <v>80</v>
      </c>
      <c r="H19" t="s">
        <v>776</v>
      </c>
      <c r="I19" t="s">
        <v>1338</v>
      </c>
      <c r="J19" t="s">
        <v>1339</v>
      </c>
      <c r="K19">
        <v>237.87</v>
      </c>
      <c r="L19" t="str">
        <f>VLOOKUP(C19,'2018 EOS List'!A:B,2,FALSE)</f>
        <v>Coco</v>
      </c>
    </row>
    <row r="20" spans="1:12" x14ac:dyDescent="0.25">
      <c r="A20">
        <v>11</v>
      </c>
      <c r="B20">
        <v>14</v>
      </c>
      <c r="C20">
        <v>2016071217</v>
      </c>
      <c r="D20" t="s">
        <v>537</v>
      </c>
      <c r="E20" t="s">
        <v>1333</v>
      </c>
      <c r="F20">
        <v>2006</v>
      </c>
      <c r="G20" t="s">
        <v>61</v>
      </c>
      <c r="H20" t="s">
        <v>71</v>
      </c>
      <c r="I20" t="s">
        <v>1340</v>
      </c>
      <c r="J20" t="s">
        <v>1341</v>
      </c>
      <c r="K20">
        <v>249.73</v>
      </c>
      <c r="L20" t="str">
        <f>VLOOKUP(C20,'2018 EOS List'!A:B,2,FALSE)</f>
        <v>Ruby</v>
      </c>
    </row>
    <row r="21" spans="1:12" x14ac:dyDescent="0.25">
      <c r="A21">
        <v>12</v>
      </c>
      <c r="B21">
        <v>12</v>
      </c>
      <c r="C21">
        <v>2014061806</v>
      </c>
      <c r="D21" t="s">
        <v>123</v>
      </c>
      <c r="E21" t="s">
        <v>124</v>
      </c>
      <c r="F21">
        <v>2005</v>
      </c>
      <c r="G21" t="s">
        <v>51</v>
      </c>
      <c r="H21" t="s">
        <v>776</v>
      </c>
      <c r="I21" t="s">
        <v>1342</v>
      </c>
      <c r="J21" t="s">
        <v>1343</v>
      </c>
      <c r="K21">
        <v>269.81</v>
      </c>
      <c r="L21" t="str">
        <f>VLOOKUP(C21,'2018 EOS List'!A:B,2,FALSE)</f>
        <v>Hana</v>
      </c>
    </row>
    <row r="22" spans="1:12" x14ac:dyDescent="0.25">
      <c r="A22">
        <v>13</v>
      </c>
      <c r="B22">
        <v>7</v>
      </c>
      <c r="C22">
        <v>2018050263</v>
      </c>
      <c r="D22" t="s">
        <v>570</v>
      </c>
      <c r="E22" t="s">
        <v>60</v>
      </c>
      <c r="F22">
        <v>2006</v>
      </c>
      <c r="G22" t="s">
        <v>61</v>
      </c>
      <c r="I22" t="s">
        <v>1344</v>
      </c>
      <c r="J22" t="s">
        <v>1345</v>
      </c>
      <c r="K22">
        <v>280.70999999999998</v>
      </c>
      <c r="L22" t="str">
        <f>VLOOKUP(C22,'2018 EOS List'!A:B,2,FALSE)</f>
        <v>Zoã«</v>
      </c>
    </row>
    <row r="23" spans="1:12" x14ac:dyDescent="0.25">
      <c r="A23">
        <v>14</v>
      </c>
      <c r="B23">
        <v>6</v>
      </c>
      <c r="C23">
        <v>2016081250</v>
      </c>
      <c r="D23" t="s">
        <v>367</v>
      </c>
      <c r="E23" t="s">
        <v>368</v>
      </c>
      <c r="F23">
        <v>2006</v>
      </c>
      <c r="G23" t="s">
        <v>61</v>
      </c>
      <c r="H23" t="s">
        <v>61</v>
      </c>
      <c r="I23" t="s">
        <v>1346</v>
      </c>
      <c r="J23" t="s">
        <v>1347</v>
      </c>
      <c r="K23">
        <v>305.88</v>
      </c>
      <c r="L23" t="str">
        <f>VLOOKUP(C23,'2018 EOS List'!A:B,2,FALSE)</f>
        <v>Sophie</v>
      </c>
    </row>
    <row r="24" spans="1:12" x14ac:dyDescent="0.25">
      <c r="A24">
        <v>15</v>
      </c>
      <c r="B24">
        <v>4</v>
      </c>
      <c r="C24">
        <v>2016062306</v>
      </c>
      <c r="D24" t="s">
        <v>102</v>
      </c>
      <c r="E24" t="s">
        <v>103</v>
      </c>
      <c r="F24">
        <v>2005</v>
      </c>
      <c r="G24" t="s">
        <v>61</v>
      </c>
      <c r="H24" t="s">
        <v>71</v>
      </c>
      <c r="I24" t="s">
        <v>1093</v>
      </c>
      <c r="J24" t="s">
        <v>1348</v>
      </c>
      <c r="K24">
        <v>335.89</v>
      </c>
      <c r="L24" t="str">
        <f>VLOOKUP(C24,'2018 EOS List'!A:B,2,FALSE)</f>
        <v>Evelyn</v>
      </c>
    </row>
    <row r="25" spans="1:12" x14ac:dyDescent="0.25">
      <c r="A25">
        <v>16</v>
      </c>
      <c r="B25">
        <v>16</v>
      </c>
      <c r="C25">
        <v>2017061806</v>
      </c>
      <c r="D25" t="s">
        <v>516</v>
      </c>
      <c r="E25" t="s">
        <v>224</v>
      </c>
      <c r="F25">
        <v>2006</v>
      </c>
      <c r="G25" t="s">
        <v>51</v>
      </c>
      <c r="H25" t="s">
        <v>51</v>
      </c>
      <c r="I25" t="s">
        <v>1349</v>
      </c>
      <c r="J25" t="s">
        <v>1350</v>
      </c>
      <c r="K25">
        <v>390.59</v>
      </c>
      <c r="L25" t="str">
        <f>VLOOKUP(C25,'2018 EOS List'!A:B,2,FALSE)</f>
        <v>Stella</v>
      </c>
    </row>
    <row r="26" spans="1:12" x14ac:dyDescent="0.25">
      <c r="A26">
        <v>17</v>
      </c>
      <c r="B26">
        <v>18</v>
      </c>
      <c r="C26">
        <v>2018080495</v>
      </c>
      <c r="D26" t="s">
        <v>667</v>
      </c>
      <c r="E26" t="s">
        <v>668</v>
      </c>
      <c r="F26">
        <v>2006</v>
      </c>
      <c r="G26" t="s">
        <v>61</v>
      </c>
      <c r="H26" t="s">
        <v>61</v>
      </c>
      <c r="I26" t="s">
        <v>1351</v>
      </c>
      <c r="J26" t="s">
        <v>1352</v>
      </c>
      <c r="K26">
        <v>628.75</v>
      </c>
      <c r="L26" t="str">
        <f>VLOOKUP(C26,'2018 EOS List'!A:B,2,FALSE)</f>
        <v>Reese</v>
      </c>
    </row>
    <row r="27" spans="1:12" x14ac:dyDescent="0.25">
      <c r="L27" t="e">
        <f>VLOOKUP(C27,'2018 EOS List'!A:B,2,FALSE)</f>
        <v>#N/A</v>
      </c>
    </row>
    <row r="28" spans="1:12" x14ac:dyDescent="0.25">
      <c r="L28" t="e">
        <f>VLOOKUP(C28,'2018 EOS List'!A:B,2,FALSE)</f>
        <v>#N/A</v>
      </c>
    </row>
    <row r="29" spans="1:12" x14ac:dyDescent="0.25">
      <c r="A29" t="s">
        <v>1353</v>
      </c>
      <c r="L29" t="e">
        <f>VLOOKUP(C29,'2018 EOS List'!A:B,2,FALSE)</f>
        <v>#N/A</v>
      </c>
    </row>
    <row r="30" spans="1:12" x14ac:dyDescent="0.25">
      <c r="A30">
        <v>1</v>
      </c>
      <c r="B30">
        <v>28</v>
      </c>
      <c r="C30">
        <v>2015073168</v>
      </c>
      <c r="D30" t="s">
        <v>181</v>
      </c>
      <c r="E30" t="s">
        <v>327</v>
      </c>
      <c r="F30">
        <v>2004</v>
      </c>
      <c r="G30" t="s">
        <v>106</v>
      </c>
      <c r="H30" t="s">
        <v>107</v>
      </c>
      <c r="I30" t="s">
        <v>1354</v>
      </c>
      <c r="K30">
        <v>59.73</v>
      </c>
      <c r="L30" t="str">
        <f>VLOOKUP(C30,'2018 EOS List'!A:B,2,FALSE)</f>
        <v>Olivia</v>
      </c>
    </row>
    <row r="31" spans="1:12" x14ac:dyDescent="0.25">
      <c r="A31">
        <v>2</v>
      </c>
      <c r="B31">
        <v>27</v>
      </c>
      <c r="C31">
        <v>201307964</v>
      </c>
      <c r="D31" t="s">
        <v>252</v>
      </c>
      <c r="E31" t="s">
        <v>253</v>
      </c>
      <c r="F31">
        <v>2004</v>
      </c>
      <c r="G31" t="s">
        <v>106</v>
      </c>
      <c r="H31" t="s">
        <v>107</v>
      </c>
      <c r="I31" t="s">
        <v>1355</v>
      </c>
      <c r="J31" t="s">
        <v>1356</v>
      </c>
      <c r="K31">
        <v>90.47</v>
      </c>
      <c r="L31" t="str">
        <f>VLOOKUP(C31,'2018 EOS List'!A:B,2,FALSE)</f>
        <v>Esther</v>
      </c>
    </row>
    <row r="32" spans="1:12" x14ac:dyDescent="0.25">
      <c r="A32">
        <v>3</v>
      </c>
      <c r="B32">
        <v>24</v>
      </c>
      <c r="C32">
        <v>201307952</v>
      </c>
      <c r="D32" t="s">
        <v>317</v>
      </c>
      <c r="E32" t="s">
        <v>318</v>
      </c>
      <c r="F32">
        <v>2004</v>
      </c>
      <c r="G32" t="s">
        <v>106</v>
      </c>
      <c r="H32" t="s">
        <v>107</v>
      </c>
      <c r="I32" t="s">
        <v>1357</v>
      </c>
      <c r="J32" t="s">
        <v>1251</v>
      </c>
      <c r="K32">
        <v>114.67</v>
      </c>
      <c r="L32" t="str">
        <f>VLOOKUP(C32,'2018 EOS List'!A:B,2,FALSE)</f>
        <v>Michol</v>
      </c>
    </row>
    <row r="33" spans="1:12" x14ac:dyDescent="0.25">
      <c r="A33">
        <v>4</v>
      </c>
      <c r="B33">
        <v>23</v>
      </c>
      <c r="C33">
        <v>201306271</v>
      </c>
      <c r="D33" t="s">
        <v>239</v>
      </c>
      <c r="E33" t="s">
        <v>139</v>
      </c>
      <c r="F33">
        <v>2004</v>
      </c>
      <c r="H33" t="s">
        <v>107</v>
      </c>
      <c r="I33" t="s">
        <v>1358</v>
      </c>
      <c r="J33" t="s">
        <v>1359</v>
      </c>
      <c r="K33">
        <v>132.58000000000001</v>
      </c>
      <c r="L33" t="str">
        <f>VLOOKUP(C33,'2018 EOS List'!A:B,2,FALSE)</f>
        <v>Charlie</v>
      </c>
    </row>
    <row r="34" spans="1:12" x14ac:dyDescent="0.25">
      <c r="A34">
        <v>5</v>
      </c>
      <c r="B34">
        <v>32</v>
      </c>
      <c r="C34">
        <v>201301514</v>
      </c>
      <c r="D34" t="s">
        <v>142</v>
      </c>
      <c r="E34" t="s">
        <v>277</v>
      </c>
      <c r="F34">
        <v>2003</v>
      </c>
      <c r="G34" t="s">
        <v>51</v>
      </c>
      <c r="H34" t="s">
        <v>51</v>
      </c>
      <c r="I34" t="s">
        <v>1360</v>
      </c>
      <c r="J34" t="s">
        <v>1361</v>
      </c>
      <c r="K34">
        <v>136.44999999999999</v>
      </c>
      <c r="L34" t="str">
        <f>VLOOKUP(C34,'2018 EOS List'!A:B,2,FALSE)</f>
        <v>Jenna</v>
      </c>
    </row>
    <row r="35" spans="1:12" x14ac:dyDescent="0.25">
      <c r="A35">
        <v>6</v>
      </c>
      <c r="B35">
        <v>31</v>
      </c>
      <c r="C35">
        <v>2014061773</v>
      </c>
      <c r="D35" t="s">
        <v>336</v>
      </c>
      <c r="E35" t="s">
        <v>337</v>
      </c>
      <c r="F35">
        <v>2003</v>
      </c>
      <c r="G35" t="s">
        <v>51</v>
      </c>
      <c r="H35" t="s">
        <v>61</v>
      </c>
      <c r="I35" t="s">
        <v>1362</v>
      </c>
      <c r="J35" t="s">
        <v>1363</v>
      </c>
      <c r="K35">
        <v>143.47</v>
      </c>
      <c r="L35" t="str">
        <f>VLOOKUP(C35,'2018 EOS List'!A:B,2,FALSE)</f>
        <v>Roberta</v>
      </c>
    </row>
    <row r="36" spans="1:12" x14ac:dyDescent="0.25">
      <c r="A36">
        <v>7</v>
      </c>
      <c r="B36">
        <v>20</v>
      </c>
      <c r="C36">
        <v>201307621</v>
      </c>
      <c r="D36" t="s">
        <v>314</v>
      </c>
      <c r="E36" t="s">
        <v>116</v>
      </c>
      <c r="F36">
        <v>2003</v>
      </c>
      <c r="G36" t="s">
        <v>80</v>
      </c>
      <c r="H36" t="s">
        <v>776</v>
      </c>
      <c r="I36" t="s">
        <v>1364</v>
      </c>
      <c r="J36" t="s">
        <v>1365</v>
      </c>
      <c r="K36">
        <v>158.96</v>
      </c>
      <c r="L36" t="str">
        <f>VLOOKUP(C36,'2018 EOS List'!A:B,2,FALSE)</f>
        <v>Meg</v>
      </c>
    </row>
    <row r="37" spans="1:12" x14ac:dyDescent="0.25">
      <c r="A37">
        <v>8</v>
      </c>
      <c r="B37">
        <v>30</v>
      </c>
      <c r="C37">
        <v>2014061818</v>
      </c>
      <c r="D37" t="s">
        <v>319</v>
      </c>
      <c r="E37" t="s">
        <v>320</v>
      </c>
      <c r="F37">
        <v>2004</v>
      </c>
      <c r="G37" t="s">
        <v>51</v>
      </c>
      <c r="I37" t="s">
        <v>1366</v>
      </c>
      <c r="J37" t="s">
        <v>1367</v>
      </c>
      <c r="K37">
        <v>173.73</v>
      </c>
      <c r="L37" t="str">
        <f>VLOOKUP(C37,'2018 EOS List'!A:B,2,FALSE)</f>
        <v>Molly</v>
      </c>
    </row>
    <row r="38" spans="1:12" x14ac:dyDescent="0.25">
      <c r="A38">
        <v>9</v>
      </c>
      <c r="B38">
        <v>25</v>
      </c>
      <c r="C38">
        <v>2014092509</v>
      </c>
      <c r="D38" t="s">
        <v>365</v>
      </c>
      <c r="E38" t="s">
        <v>260</v>
      </c>
      <c r="F38">
        <v>2004</v>
      </c>
      <c r="H38" t="s">
        <v>776</v>
      </c>
      <c r="I38" t="s">
        <v>1368</v>
      </c>
      <c r="J38" t="s">
        <v>1369</v>
      </c>
      <c r="K38">
        <v>194.54</v>
      </c>
      <c r="L38" t="str">
        <f>VLOOKUP(C38,'2018 EOS List'!A:B,2,FALSE)</f>
        <v>Sophia</v>
      </c>
    </row>
    <row r="39" spans="1:12" x14ac:dyDescent="0.25">
      <c r="A39">
        <v>10</v>
      </c>
      <c r="B39">
        <v>21</v>
      </c>
      <c r="C39">
        <v>2016023834</v>
      </c>
      <c r="D39" t="s">
        <v>65</v>
      </c>
      <c r="E39" t="s">
        <v>224</v>
      </c>
      <c r="F39">
        <v>2004</v>
      </c>
      <c r="G39" t="s">
        <v>51</v>
      </c>
      <c r="I39" t="s">
        <v>1370</v>
      </c>
      <c r="J39" t="s">
        <v>1371</v>
      </c>
      <c r="K39">
        <v>216.08</v>
      </c>
      <c r="L39" t="str">
        <f>VLOOKUP(C39,'2018 EOS List'!A:B,2,FALSE)</f>
        <v>Amelia</v>
      </c>
    </row>
    <row r="40" spans="1:12" x14ac:dyDescent="0.25">
      <c r="A40">
        <v>11</v>
      </c>
      <c r="B40">
        <v>29</v>
      </c>
      <c r="C40">
        <v>2015093768</v>
      </c>
      <c r="D40" t="s">
        <v>225</v>
      </c>
      <c r="E40" t="s">
        <v>226</v>
      </c>
      <c r="F40">
        <v>2004</v>
      </c>
      <c r="G40" t="s">
        <v>51</v>
      </c>
      <c r="H40" t="s">
        <v>776</v>
      </c>
      <c r="I40" t="s">
        <v>1372</v>
      </c>
      <c r="J40" t="s">
        <v>1373</v>
      </c>
      <c r="K40">
        <v>245.13</v>
      </c>
      <c r="L40" t="str">
        <f>VLOOKUP(C40,'2018 EOS List'!A:B,2,FALSE)</f>
        <v>Amelie</v>
      </c>
    </row>
    <row r="41" spans="1:12" x14ac:dyDescent="0.25">
      <c r="A41">
        <v>12</v>
      </c>
      <c r="B41">
        <v>33</v>
      </c>
      <c r="C41">
        <v>2014072123</v>
      </c>
      <c r="D41" t="s">
        <v>315</v>
      </c>
      <c r="E41" t="s">
        <v>316</v>
      </c>
      <c r="F41">
        <v>2003</v>
      </c>
      <c r="G41" t="s">
        <v>61</v>
      </c>
      <c r="H41" t="s">
        <v>61</v>
      </c>
      <c r="I41" t="s">
        <v>1085</v>
      </c>
      <c r="J41" t="s">
        <v>1374</v>
      </c>
      <c r="K41">
        <v>283.37</v>
      </c>
      <c r="L41" t="str">
        <f>VLOOKUP(C41,'2018 EOS List'!A:B,2,FALSE)</f>
        <v>Megan</v>
      </c>
    </row>
    <row r="42" spans="1:12" x14ac:dyDescent="0.25">
      <c r="A42">
        <v>13</v>
      </c>
      <c r="B42">
        <v>22</v>
      </c>
      <c r="C42">
        <v>2017090141</v>
      </c>
      <c r="D42" t="s">
        <v>233</v>
      </c>
      <c r="E42" t="s">
        <v>234</v>
      </c>
      <c r="F42">
        <v>2003</v>
      </c>
      <c r="G42" t="s">
        <v>61</v>
      </c>
      <c r="I42" t="s">
        <v>1375</v>
      </c>
      <c r="J42" t="s">
        <v>1376</v>
      </c>
      <c r="K42">
        <v>380.91</v>
      </c>
      <c r="L42" t="str">
        <f>VLOOKUP(C42,'2018 EOS List'!A:B,2,FALSE)</f>
        <v>Ashleigh</v>
      </c>
    </row>
    <row r="43" spans="1:12" x14ac:dyDescent="0.25">
      <c r="A43">
        <v>14</v>
      </c>
      <c r="B43">
        <v>26</v>
      </c>
      <c r="C43">
        <v>2017071925</v>
      </c>
      <c r="D43" t="s">
        <v>279</v>
      </c>
      <c r="E43" t="s">
        <v>63</v>
      </c>
      <c r="F43">
        <v>2004</v>
      </c>
      <c r="G43" t="s">
        <v>61</v>
      </c>
      <c r="H43" t="s">
        <v>61</v>
      </c>
      <c r="I43" t="s">
        <v>1377</v>
      </c>
      <c r="J43" t="s">
        <v>1378</v>
      </c>
      <c r="K43">
        <v>409.71</v>
      </c>
      <c r="L43" t="str">
        <f>VLOOKUP(C43,'2018 EOS List'!A:B,2,FALSE)</f>
        <v>Joelie</v>
      </c>
    </row>
    <row r="44" spans="1:12" x14ac:dyDescent="0.25">
      <c r="A44">
        <v>15</v>
      </c>
      <c r="B44">
        <v>34</v>
      </c>
      <c r="C44">
        <v>2017061796</v>
      </c>
      <c r="D44" t="s">
        <v>129</v>
      </c>
      <c r="E44" t="s">
        <v>269</v>
      </c>
      <c r="F44">
        <v>2004</v>
      </c>
      <c r="G44" t="s">
        <v>51</v>
      </c>
      <c r="H44" t="s">
        <v>51</v>
      </c>
      <c r="I44" t="s">
        <v>1379</v>
      </c>
      <c r="J44" t="s">
        <v>1380</v>
      </c>
      <c r="K44">
        <v>416</v>
      </c>
      <c r="L44" t="str">
        <f>VLOOKUP(C44,'2018 EOS List'!A:B,2,FALSE)</f>
        <v>Holly</v>
      </c>
    </row>
    <row r="45" spans="1:12" x14ac:dyDescent="0.25">
      <c r="A45">
        <v>16</v>
      </c>
      <c r="B45">
        <v>35</v>
      </c>
      <c r="C45">
        <v>2018080509</v>
      </c>
      <c r="D45" t="s">
        <v>528</v>
      </c>
      <c r="E45" t="s">
        <v>739</v>
      </c>
      <c r="F45">
        <v>2004</v>
      </c>
      <c r="G45" t="s">
        <v>61</v>
      </c>
      <c r="H45" t="s">
        <v>61</v>
      </c>
      <c r="I45" t="s">
        <v>1381</v>
      </c>
      <c r="J45" t="s">
        <v>1280</v>
      </c>
      <c r="K45">
        <v>425.68</v>
      </c>
      <c r="L45" t="str">
        <f>VLOOKUP(C45,'2018 EOS List'!A:B,2,FALSE)</f>
        <v>Isabella</v>
      </c>
    </row>
    <row r="46" spans="1:12" x14ac:dyDescent="0.25">
      <c r="L46" t="e">
        <f>VLOOKUP(C46,'2018 EOS List'!A:B,2,FALSE)</f>
        <v>#N/A</v>
      </c>
    </row>
    <row r="47" spans="1:12" x14ac:dyDescent="0.25">
      <c r="L47" t="e">
        <f>VLOOKUP(C47,'2018 EOS List'!A:B,2,FALSE)</f>
        <v>#N/A</v>
      </c>
    </row>
    <row r="48" spans="1:12" x14ac:dyDescent="0.25">
      <c r="A48" t="s">
        <v>1382</v>
      </c>
      <c r="L48" t="e">
        <f>VLOOKUP(C48,'2018 EOS List'!A:B,2,FALSE)</f>
        <v>#N/A</v>
      </c>
    </row>
    <row r="49" spans="1:12" x14ac:dyDescent="0.25">
      <c r="A49">
        <v>1</v>
      </c>
      <c r="B49">
        <v>36</v>
      </c>
      <c r="C49">
        <v>2018070402</v>
      </c>
      <c r="D49" t="s">
        <v>617</v>
      </c>
      <c r="E49" t="s">
        <v>618</v>
      </c>
      <c r="F49">
        <v>2002</v>
      </c>
      <c r="H49" t="s">
        <v>776</v>
      </c>
      <c r="I49" t="s">
        <v>1383</v>
      </c>
      <c r="K49">
        <v>282.39999999999998</v>
      </c>
      <c r="L49" t="str">
        <f>VLOOKUP(C49,'2018 EOS List'!A:B,2,FALSE)</f>
        <v>Bridget</v>
      </c>
    </row>
    <row r="50" spans="1:12" x14ac:dyDescent="0.25">
      <c r="A50">
        <v>2</v>
      </c>
      <c r="B50">
        <v>37</v>
      </c>
      <c r="C50">
        <v>2018070347</v>
      </c>
      <c r="D50" t="s">
        <v>424</v>
      </c>
      <c r="E50" t="s">
        <v>578</v>
      </c>
      <c r="F50">
        <v>2000</v>
      </c>
      <c r="G50" t="s">
        <v>51</v>
      </c>
      <c r="H50" t="s">
        <v>51</v>
      </c>
      <c r="I50" t="s">
        <v>1384</v>
      </c>
      <c r="J50" t="s">
        <v>1385</v>
      </c>
      <c r="K50">
        <v>554.92999999999995</v>
      </c>
      <c r="L50" t="str">
        <f>VLOOKUP(C50,'2018 EOS List'!A:B,2,FALSE)</f>
        <v>Georgie</v>
      </c>
    </row>
    <row r="51" spans="1:12" x14ac:dyDescent="0.25">
      <c r="L51" t="e">
        <f>VLOOKUP(C51,'2018 EOS List'!A:B,2,FALSE)</f>
        <v>#N/A</v>
      </c>
    </row>
    <row r="52" spans="1:12" x14ac:dyDescent="0.25">
      <c r="A52" t="s">
        <v>1316</v>
      </c>
      <c r="L52" t="e">
        <f>VLOOKUP(C52,'2018 EOS List'!A:B,2,FALSE)</f>
        <v>#N/A</v>
      </c>
    </row>
    <row r="53" spans="1:12" x14ac:dyDescent="0.25">
      <c r="A53" t="s">
        <v>1386</v>
      </c>
      <c r="L53" t="e">
        <f>VLOOKUP(C53,'2018 EOS List'!A:B,2,FALSE)</f>
        <v>#N/A</v>
      </c>
    </row>
    <row r="54" spans="1:12" x14ac:dyDescent="0.25">
      <c r="A54" t="s">
        <v>1387</v>
      </c>
      <c r="L54" t="e">
        <f>VLOOKUP(C54,'2018 EOS List'!A:B,2,FALSE)</f>
        <v>#N/A</v>
      </c>
    </row>
    <row r="55" spans="1:12" x14ac:dyDescent="0.25">
      <c r="A55" t="s">
        <v>1319</v>
      </c>
      <c r="L55" t="e">
        <f>VLOOKUP(C55,'2018 EOS List'!A:B,2,FALSE)</f>
        <v>#N/A</v>
      </c>
    </row>
    <row r="56" spans="1:12" x14ac:dyDescent="0.25">
      <c r="L56" t="e">
        <f>VLOOKUP(C56,'2018 EOS List'!A:B,2,FALSE)</f>
        <v>#N/A</v>
      </c>
    </row>
    <row r="57" spans="1:12" x14ac:dyDescent="0.25">
      <c r="A57" t="s">
        <v>712</v>
      </c>
      <c r="B57" t="s">
        <v>713</v>
      </c>
      <c r="C57" t="s">
        <v>714</v>
      </c>
      <c r="D57" t="s">
        <v>1</v>
      </c>
      <c r="E57" t="s">
        <v>23</v>
      </c>
      <c r="F57" t="s">
        <v>715</v>
      </c>
      <c r="G57" t="s">
        <v>10</v>
      </c>
      <c r="H57" t="s">
        <v>22</v>
      </c>
      <c r="I57" t="s">
        <v>716</v>
      </c>
      <c r="J57" t="s">
        <v>717</v>
      </c>
      <c r="K57" t="s">
        <v>704</v>
      </c>
      <c r="L57" t="e">
        <f>VLOOKUP(C57,'2018 EOS List'!A:B,2,FALSE)</f>
        <v>#N/A</v>
      </c>
    </row>
    <row r="58" spans="1:12" x14ac:dyDescent="0.25">
      <c r="L58" t="e">
        <f>VLOOKUP(C58,'2018 EOS List'!A:B,2,FALSE)</f>
        <v>#N/A</v>
      </c>
    </row>
    <row r="59" spans="1:12" x14ac:dyDescent="0.25">
      <c r="L59" t="e">
        <f>VLOOKUP(C59,'2018 EOS List'!A:B,2,FALSE)</f>
        <v>#N/A</v>
      </c>
    </row>
    <row r="60" spans="1:12" x14ac:dyDescent="0.25">
      <c r="A60" t="s">
        <v>1388</v>
      </c>
      <c r="L60" t="e">
        <f>VLOOKUP(C60,'2018 EOS List'!A:B,2,FALSE)</f>
        <v>#N/A</v>
      </c>
    </row>
    <row r="61" spans="1:12" x14ac:dyDescent="0.25">
      <c r="A61">
        <v>1</v>
      </c>
      <c r="B61">
        <v>5</v>
      </c>
      <c r="C61">
        <v>201307704</v>
      </c>
      <c r="D61" t="s">
        <v>144</v>
      </c>
      <c r="E61" t="s">
        <v>145</v>
      </c>
      <c r="F61">
        <v>2005</v>
      </c>
      <c r="G61" t="s">
        <v>106</v>
      </c>
      <c r="H61" t="s">
        <v>107</v>
      </c>
      <c r="I61" t="s">
        <v>1389</v>
      </c>
      <c r="K61">
        <v>159.22</v>
      </c>
      <c r="L61" t="str">
        <f>VLOOKUP(C61,'2018 EOS List'!A:B,2,FALSE)</f>
        <v>Jesse</v>
      </c>
    </row>
    <row r="62" spans="1:12" x14ac:dyDescent="0.25">
      <c r="A62">
        <v>2</v>
      </c>
      <c r="B62">
        <v>12</v>
      </c>
      <c r="C62">
        <v>2018070381</v>
      </c>
      <c r="D62" t="s">
        <v>651</v>
      </c>
      <c r="E62" t="s">
        <v>652</v>
      </c>
      <c r="F62">
        <v>2006</v>
      </c>
      <c r="G62" t="s">
        <v>80</v>
      </c>
      <c r="H62" t="s">
        <v>81</v>
      </c>
      <c r="I62" t="s">
        <v>1390</v>
      </c>
      <c r="J62" t="s">
        <v>1391</v>
      </c>
      <c r="K62">
        <v>188.73</v>
      </c>
      <c r="L62" t="str">
        <f>VLOOKUP(C62,'2018 EOS List'!A:B,2,FALSE)</f>
        <v>Hemi</v>
      </c>
    </row>
    <row r="63" spans="1:12" x14ac:dyDescent="0.25">
      <c r="A63">
        <v>3</v>
      </c>
      <c r="B63">
        <v>4</v>
      </c>
      <c r="C63">
        <v>2014102669</v>
      </c>
      <c r="D63" t="s">
        <v>534</v>
      </c>
      <c r="E63" t="s">
        <v>535</v>
      </c>
      <c r="F63">
        <v>2006</v>
      </c>
      <c r="G63" t="s">
        <v>51</v>
      </c>
      <c r="H63" t="s">
        <v>51</v>
      </c>
      <c r="I63" t="s">
        <v>1392</v>
      </c>
      <c r="J63" t="s">
        <v>1256</v>
      </c>
      <c r="K63">
        <v>254.79</v>
      </c>
      <c r="L63" t="str">
        <f>VLOOKUP(C63,'2018 EOS List'!A:B,2,FALSE)</f>
        <v>Andre</v>
      </c>
    </row>
    <row r="64" spans="1:12" x14ac:dyDescent="0.25">
      <c r="A64">
        <v>4</v>
      </c>
      <c r="B64">
        <v>8</v>
      </c>
      <c r="C64">
        <v>201306500</v>
      </c>
      <c r="D64" t="s">
        <v>169</v>
      </c>
      <c r="E64" t="s">
        <v>210</v>
      </c>
      <c r="F64">
        <v>2006</v>
      </c>
      <c r="G64" t="s">
        <v>211</v>
      </c>
      <c r="H64" t="s">
        <v>107</v>
      </c>
      <c r="I64" t="s">
        <v>1364</v>
      </c>
      <c r="J64" t="s">
        <v>1393</v>
      </c>
      <c r="K64">
        <v>263.14999999999998</v>
      </c>
      <c r="L64" t="str">
        <f>VLOOKUP(C64,'2018 EOS List'!A:B,2,FALSE)</f>
        <v>Luke</v>
      </c>
    </row>
    <row r="65" spans="1:12" x14ac:dyDescent="0.25">
      <c r="A65">
        <v>5</v>
      </c>
      <c r="B65">
        <v>7</v>
      </c>
      <c r="C65">
        <v>201307906</v>
      </c>
      <c r="D65" t="s">
        <v>127</v>
      </c>
      <c r="E65" t="s">
        <v>128</v>
      </c>
      <c r="F65">
        <v>2005</v>
      </c>
      <c r="G65" t="s">
        <v>106</v>
      </c>
      <c r="H65" t="s">
        <v>107</v>
      </c>
      <c r="I65" t="s">
        <v>1394</v>
      </c>
      <c r="J65" t="s">
        <v>1395</v>
      </c>
      <c r="K65">
        <v>282.47000000000003</v>
      </c>
      <c r="L65" t="str">
        <f>VLOOKUP(C65,'2018 EOS List'!A:B,2,FALSE)</f>
        <v>Henry</v>
      </c>
    </row>
    <row r="66" spans="1:12" x14ac:dyDescent="0.25">
      <c r="A66">
        <v>6</v>
      </c>
      <c r="B66">
        <v>10</v>
      </c>
      <c r="C66">
        <v>201306272</v>
      </c>
      <c r="D66" t="s">
        <v>206</v>
      </c>
      <c r="E66" t="s">
        <v>139</v>
      </c>
      <c r="F66">
        <v>2005</v>
      </c>
      <c r="H66" t="s">
        <v>107</v>
      </c>
      <c r="I66" t="s">
        <v>1396</v>
      </c>
      <c r="J66" t="s">
        <v>1397</v>
      </c>
      <c r="K66">
        <v>300.23</v>
      </c>
      <c r="L66" t="str">
        <f>VLOOKUP(C66,'2018 EOS List'!A:B,2,FALSE)</f>
        <v>Will</v>
      </c>
    </row>
    <row r="67" spans="1:12" x14ac:dyDescent="0.25">
      <c r="A67">
        <v>7</v>
      </c>
      <c r="B67">
        <v>13</v>
      </c>
      <c r="C67">
        <v>2017090130</v>
      </c>
      <c r="D67" t="s">
        <v>532</v>
      </c>
      <c r="E67" t="s">
        <v>533</v>
      </c>
      <c r="F67">
        <v>2005</v>
      </c>
      <c r="H67" t="s">
        <v>61</v>
      </c>
      <c r="I67" t="s">
        <v>1398</v>
      </c>
      <c r="J67" t="s">
        <v>1399</v>
      </c>
      <c r="K67">
        <v>334.17</v>
      </c>
      <c r="L67" t="str">
        <f>VLOOKUP(C67,'2018 EOS List'!A:B,2,FALSE)</f>
        <v>Charles</v>
      </c>
    </row>
    <row r="68" spans="1:12" x14ac:dyDescent="0.25">
      <c r="A68">
        <v>8</v>
      </c>
      <c r="B68">
        <v>1</v>
      </c>
      <c r="C68">
        <v>2016052215</v>
      </c>
      <c r="D68" t="s">
        <v>109</v>
      </c>
      <c r="E68" t="s">
        <v>110</v>
      </c>
      <c r="F68">
        <v>2005</v>
      </c>
      <c r="G68" t="s">
        <v>51</v>
      </c>
      <c r="H68" t="s">
        <v>51</v>
      </c>
      <c r="I68" t="s">
        <v>1400</v>
      </c>
      <c r="J68" t="s">
        <v>1401</v>
      </c>
      <c r="K68">
        <v>350.36</v>
      </c>
      <c r="L68" t="str">
        <f>VLOOKUP(C68,'2018 EOS List'!A:B,2,FALSE)</f>
        <v>Flynn</v>
      </c>
    </row>
    <row r="69" spans="1:12" x14ac:dyDescent="0.25">
      <c r="A69">
        <v>9</v>
      </c>
      <c r="B69">
        <v>16</v>
      </c>
      <c r="C69">
        <v>2017061786</v>
      </c>
      <c r="D69" t="s">
        <v>59</v>
      </c>
      <c r="E69" t="s">
        <v>60</v>
      </c>
      <c r="F69">
        <v>2005</v>
      </c>
      <c r="G69" t="s">
        <v>61</v>
      </c>
      <c r="H69" t="s">
        <v>61</v>
      </c>
      <c r="I69" t="s">
        <v>1402</v>
      </c>
      <c r="J69" t="s">
        <v>1403</v>
      </c>
      <c r="K69">
        <v>354.28</v>
      </c>
      <c r="L69" t="str">
        <f>VLOOKUP(C69,'2018 EOS List'!A:B,2,FALSE)</f>
        <v>Alexander</v>
      </c>
    </row>
    <row r="70" spans="1:12" x14ac:dyDescent="0.25">
      <c r="A70">
        <v>10</v>
      </c>
      <c r="B70">
        <v>14</v>
      </c>
      <c r="C70">
        <v>2017033958</v>
      </c>
      <c r="D70" t="s">
        <v>553</v>
      </c>
      <c r="E70" t="s">
        <v>554</v>
      </c>
      <c r="F70">
        <v>2006</v>
      </c>
      <c r="G70" t="s">
        <v>51</v>
      </c>
      <c r="H70" t="s">
        <v>51</v>
      </c>
      <c r="I70" t="s">
        <v>1404</v>
      </c>
      <c r="J70" t="s">
        <v>1405</v>
      </c>
      <c r="K70">
        <v>407.02</v>
      </c>
      <c r="L70" t="str">
        <f>VLOOKUP(C70,'2018 EOS List'!A:B,2,FALSE)</f>
        <v>Fergus</v>
      </c>
    </row>
    <row r="71" spans="1:12" x14ac:dyDescent="0.25">
      <c r="A71">
        <v>11</v>
      </c>
      <c r="B71">
        <v>17</v>
      </c>
      <c r="C71">
        <v>2014071995</v>
      </c>
      <c r="D71" t="s">
        <v>536</v>
      </c>
      <c r="E71" t="s">
        <v>399</v>
      </c>
      <c r="F71">
        <v>2006</v>
      </c>
      <c r="G71" t="s">
        <v>80</v>
      </c>
      <c r="H71" t="s">
        <v>81</v>
      </c>
      <c r="I71" t="s">
        <v>1406</v>
      </c>
      <c r="J71" t="s">
        <v>1407</v>
      </c>
      <c r="K71">
        <v>416.16</v>
      </c>
      <c r="L71" t="str">
        <f>VLOOKUP(C71,'2018 EOS List'!A:B,2,FALSE)</f>
        <v>Samson</v>
      </c>
    </row>
    <row r="72" spans="1:12" x14ac:dyDescent="0.25">
      <c r="A72">
        <v>12</v>
      </c>
      <c r="B72">
        <v>2</v>
      </c>
      <c r="C72">
        <v>2015062969</v>
      </c>
      <c r="D72" t="s">
        <v>85</v>
      </c>
      <c r="E72" t="s">
        <v>86</v>
      </c>
      <c r="F72">
        <v>2005</v>
      </c>
      <c r="G72" t="s">
        <v>61</v>
      </c>
      <c r="H72" t="s">
        <v>61</v>
      </c>
      <c r="I72" t="s">
        <v>1408</v>
      </c>
      <c r="J72" t="s">
        <v>1409</v>
      </c>
      <c r="K72">
        <v>464.99</v>
      </c>
      <c r="L72" t="str">
        <f>VLOOKUP(C72,'2018 EOS List'!A:B,2,FALSE)</f>
        <v>Cam</v>
      </c>
    </row>
    <row r="73" spans="1:12" x14ac:dyDescent="0.25">
      <c r="L73" t="e">
        <f>VLOOKUP(C73,'2018 EOS List'!A:B,2,FALSE)</f>
        <v>#N/A</v>
      </c>
    </row>
    <row r="74" spans="1:12" x14ac:dyDescent="0.25">
      <c r="L74" t="e">
        <f>VLOOKUP(C74,'2018 EOS List'!A:B,2,FALSE)</f>
        <v>#N/A</v>
      </c>
    </row>
    <row r="75" spans="1:12" x14ac:dyDescent="0.25">
      <c r="A75" t="s">
        <v>1410</v>
      </c>
      <c r="L75" t="e">
        <f>VLOOKUP(C75,'2018 EOS List'!A:B,2,FALSE)</f>
        <v>#N/A</v>
      </c>
    </row>
    <row r="76" spans="1:12" x14ac:dyDescent="0.25">
      <c r="A76">
        <v>1</v>
      </c>
      <c r="B76">
        <v>24</v>
      </c>
      <c r="C76">
        <v>201306189</v>
      </c>
      <c r="D76" t="s">
        <v>265</v>
      </c>
      <c r="E76" t="s">
        <v>266</v>
      </c>
      <c r="F76">
        <v>2003</v>
      </c>
      <c r="G76" t="s">
        <v>80</v>
      </c>
      <c r="H76" t="s">
        <v>776</v>
      </c>
      <c r="I76" t="s">
        <v>1411</v>
      </c>
      <c r="K76">
        <v>76.45</v>
      </c>
      <c r="L76" t="str">
        <f>VLOOKUP(C76,'2018 EOS List'!A:B,2,FALSE)</f>
        <v>Harrison</v>
      </c>
    </row>
    <row r="77" spans="1:12" x14ac:dyDescent="0.25">
      <c r="A77">
        <v>2</v>
      </c>
      <c r="B77">
        <v>23</v>
      </c>
      <c r="C77">
        <v>2014061820</v>
      </c>
      <c r="D77" t="s">
        <v>274</v>
      </c>
      <c r="E77" t="s">
        <v>276</v>
      </c>
      <c r="F77">
        <v>2003</v>
      </c>
      <c r="G77" t="s">
        <v>106</v>
      </c>
      <c r="H77" t="s">
        <v>107</v>
      </c>
      <c r="I77" t="s">
        <v>1412</v>
      </c>
      <c r="J77" t="s">
        <v>1413</v>
      </c>
      <c r="K77">
        <v>113.01</v>
      </c>
      <c r="L77" t="str">
        <f>VLOOKUP(C77,'2018 EOS List'!A:B,2,FALSE)</f>
        <v>James</v>
      </c>
    </row>
    <row r="78" spans="1:12" x14ac:dyDescent="0.25">
      <c r="A78">
        <v>3</v>
      </c>
      <c r="B78">
        <v>28</v>
      </c>
      <c r="C78">
        <v>201306326</v>
      </c>
      <c r="D78" t="s">
        <v>190</v>
      </c>
      <c r="E78" t="s">
        <v>346</v>
      </c>
      <c r="F78">
        <v>2004</v>
      </c>
      <c r="G78" t="s">
        <v>106</v>
      </c>
      <c r="H78" t="s">
        <v>107</v>
      </c>
      <c r="I78" t="s">
        <v>1414</v>
      </c>
      <c r="J78" t="s">
        <v>1415</v>
      </c>
      <c r="K78">
        <v>126.85</v>
      </c>
      <c r="L78" t="str">
        <f>VLOOKUP(C78,'2018 EOS List'!A:B,2,FALSE)</f>
        <v>Sam</v>
      </c>
    </row>
    <row r="79" spans="1:12" x14ac:dyDescent="0.25">
      <c r="A79">
        <v>4</v>
      </c>
      <c r="B79">
        <v>19</v>
      </c>
      <c r="C79">
        <v>201306499</v>
      </c>
      <c r="D79" t="s">
        <v>209</v>
      </c>
      <c r="E79" t="s">
        <v>210</v>
      </c>
      <c r="F79">
        <v>2004</v>
      </c>
      <c r="G79" t="s">
        <v>211</v>
      </c>
      <c r="H79" t="s">
        <v>107</v>
      </c>
      <c r="I79" t="s">
        <v>1416</v>
      </c>
      <c r="J79" t="s">
        <v>1417</v>
      </c>
      <c r="K79">
        <v>140.41999999999999</v>
      </c>
      <c r="L79" t="str">
        <f>VLOOKUP(C79,'2018 EOS List'!A:B,2,FALSE)</f>
        <v>Aidan</v>
      </c>
    </row>
    <row r="80" spans="1:12" x14ac:dyDescent="0.25">
      <c r="A80">
        <v>5</v>
      </c>
      <c r="B80">
        <v>25</v>
      </c>
      <c r="C80">
        <v>2014061778</v>
      </c>
      <c r="D80" t="s">
        <v>270</v>
      </c>
      <c r="E80" t="s">
        <v>271</v>
      </c>
      <c r="F80">
        <v>2004</v>
      </c>
      <c r="G80" t="s">
        <v>106</v>
      </c>
      <c r="H80" t="s">
        <v>107</v>
      </c>
      <c r="I80" t="s">
        <v>1418</v>
      </c>
      <c r="J80" t="s">
        <v>1419</v>
      </c>
      <c r="K80">
        <v>153.22</v>
      </c>
      <c r="L80" t="str">
        <f>VLOOKUP(C80,'2018 EOS List'!A:B,2,FALSE)</f>
        <v>Jack</v>
      </c>
    </row>
    <row r="81" spans="1:12" x14ac:dyDescent="0.25">
      <c r="A81">
        <v>6</v>
      </c>
      <c r="B81">
        <v>22</v>
      </c>
      <c r="C81">
        <v>201307933</v>
      </c>
      <c r="D81" t="s">
        <v>125</v>
      </c>
      <c r="E81" t="s">
        <v>267</v>
      </c>
      <c r="F81">
        <v>2003</v>
      </c>
      <c r="G81" t="s">
        <v>782</v>
      </c>
      <c r="H81" t="s">
        <v>56</v>
      </c>
      <c r="I81" t="s">
        <v>1420</v>
      </c>
      <c r="J81" t="s">
        <v>1421</v>
      </c>
      <c r="K81">
        <v>181.42</v>
      </c>
      <c r="L81" t="str">
        <f>VLOOKUP(C81,'2018 EOS List'!A:B,2,FALSE)</f>
        <v>Henri</v>
      </c>
    </row>
    <row r="82" spans="1:12" x14ac:dyDescent="0.25">
      <c r="A82">
        <v>7</v>
      </c>
      <c r="B82">
        <v>30</v>
      </c>
      <c r="C82">
        <v>2015063056</v>
      </c>
      <c r="D82" t="s">
        <v>377</v>
      </c>
      <c r="E82" t="s">
        <v>378</v>
      </c>
      <c r="F82">
        <v>2003</v>
      </c>
      <c r="I82" t="s">
        <v>1422</v>
      </c>
      <c r="J82" t="s">
        <v>1423</v>
      </c>
      <c r="K82">
        <v>192.39</v>
      </c>
      <c r="L82" t="str">
        <f>VLOOKUP(C82,'2018 EOS List'!A:B,2,FALSE)</f>
        <v>Tom</v>
      </c>
    </row>
    <row r="83" spans="1:12" x14ac:dyDescent="0.25">
      <c r="A83">
        <v>8</v>
      </c>
      <c r="B83">
        <v>20</v>
      </c>
      <c r="C83">
        <v>2015073124</v>
      </c>
      <c r="D83" t="s">
        <v>270</v>
      </c>
      <c r="E83" t="s">
        <v>272</v>
      </c>
      <c r="F83">
        <v>2004</v>
      </c>
      <c r="G83" t="s">
        <v>51</v>
      </c>
      <c r="H83" t="s">
        <v>51</v>
      </c>
      <c r="I83" t="s">
        <v>1424</v>
      </c>
      <c r="J83" t="s">
        <v>1425</v>
      </c>
      <c r="K83">
        <v>194.21</v>
      </c>
      <c r="L83" t="str">
        <f>VLOOKUP(C83,'2018 EOS List'!A:B,2,FALSE)</f>
        <v>Jack</v>
      </c>
    </row>
    <row r="84" spans="1:12" x14ac:dyDescent="0.25">
      <c r="A84">
        <v>9</v>
      </c>
      <c r="B84">
        <v>29</v>
      </c>
      <c r="C84">
        <v>2016081268</v>
      </c>
      <c r="D84" t="s">
        <v>321</v>
      </c>
      <c r="E84" t="s">
        <v>322</v>
      </c>
      <c r="F84">
        <v>2004</v>
      </c>
      <c r="G84" t="s">
        <v>153</v>
      </c>
      <c r="H84" t="s">
        <v>71</v>
      </c>
      <c r="I84" t="s">
        <v>1426</v>
      </c>
      <c r="J84" t="s">
        <v>1427</v>
      </c>
      <c r="K84">
        <v>381.43</v>
      </c>
      <c r="L84" t="str">
        <f>VLOOKUP(C84,'2018 EOS List'!A:B,2,FALSE)</f>
        <v>Ned</v>
      </c>
    </row>
    <row r="85" spans="1:12" x14ac:dyDescent="0.25">
      <c r="A85">
        <v>10</v>
      </c>
      <c r="B85">
        <v>27</v>
      </c>
      <c r="C85">
        <v>201306257</v>
      </c>
      <c r="D85" t="s">
        <v>280</v>
      </c>
      <c r="E85" t="s">
        <v>281</v>
      </c>
      <c r="F85">
        <v>2004</v>
      </c>
      <c r="G85" t="s">
        <v>61</v>
      </c>
      <c r="H85" t="s">
        <v>61</v>
      </c>
      <c r="I85" t="s">
        <v>1428</v>
      </c>
      <c r="J85" t="s">
        <v>1429</v>
      </c>
      <c r="K85">
        <v>415.9</v>
      </c>
      <c r="L85" t="str">
        <f>VLOOKUP(C85,'2018 EOS List'!A:B,2,FALSE)</f>
        <v>Jonathan</v>
      </c>
    </row>
    <row r="86" spans="1:12" x14ac:dyDescent="0.25">
      <c r="A86">
        <v>11</v>
      </c>
      <c r="B86">
        <v>31</v>
      </c>
      <c r="C86">
        <v>2016033842</v>
      </c>
      <c r="D86" t="s">
        <v>354</v>
      </c>
      <c r="E86" t="s">
        <v>355</v>
      </c>
      <c r="F86">
        <v>2003</v>
      </c>
      <c r="I86" t="s">
        <v>1430</v>
      </c>
      <c r="J86" t="s">
        <v>1431</v>
      </c>
      <c r="K86">
        <v>470.21</v>
      </c>
      <c r="L86" t="str">
        <f>VLOOKUP(C86,'2018 EOS List'!A:B,2,FALSE)</f>
        <v>Sebastian</v>
      </c>
    </row>
    <row r="87" spans="1:12" x14ac:dyDescent="0.25">
      <c r="L87" t="e">
        <f>VLOOKUP(C87,'2018 EOS List'!A:B,2,FALSE)</f>
        <v>#N/A</v>
      </c>
    </row>
    <row r="88" spans="1:12" x14ac:dyDescent="0.25">
      <c r="L88" t="e">
        <f>VLOOKUP(C88,'2018 EOS List'!A:B,2,FALSE)</f>
        <v>#N/A</v>
      </c>
    </row>
    <row r="89" spans="1:12" x14ac:dyDescent="0.25">
      <c r="A89" t="s">
        <v>1432</v>
      </c>
      <c r="L89" t="e">
        <f>VLOOKUP(C89,'2018 EOS List'!A:B,2,FALSE)</f>
        <v>#N/A</v>
      </c>
    </row>
    <row r="90" spans="1:12" x14ac:dyDescent="0.25">
      <c r="A90">
        <v>1</v>
      </c>
      <c r="B90">
        <v>32</v>
      </c>
      <c r="C90">
        <v>2016093879</v>
      </c>
      <c r="D90" t="s">
        <v>274</v>
      </c>
      <c r="E90" t="s">
        <v>433</v>
      </c>
      <c r="F90">
        <v>2000</v>
      </c>
      <c r="G90" t="s">
        <v>61</v>
      </c>
      <c r="H90" t="s">
        <v>61</v>
      </c>
      <c r="I90" t="s">
        <v>1433</v>
      </c>
      <c r="K90">
        <v>187.69</v>
      </c>
      <c r="L90" t="str">
        <f>VLOOKUP(C90,'2018 EOS List'!A:B,2,FALSE)</f>
        <v>James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A9179-448B-4403-B6AC-C25F8A10FB62}">
  <dimension ref="A1:C54"/>
  <sheetViews>
    <sheetView topLeftCell="A52" workbookViewId="0">
      <selection activeCell="G59" sqref="G59"/>
    </sheetView>
  </sheetViews>
  <sheetFormatPr defaultRowHeight="15" x14ac:dyDescent="0.25"/>
  <cols>
    <col min="1" max="1" width="11" bestFit="1" customWidth="1"/>
  </cols>
  <sheetData>
    <row r="1" spans="1:3" x14ac:dyDescent="0.25">
      <c r="A1" t="s">
        <v>701</v>
      </c>
      <c r="B1" t="s">
        <v>702</v>
      </c>
      <c r="C1" t="s">
        <v>1308</v>
      </c>
    </row>
    <row r="2" spans="1:3" x14ac:dyDescent="0.25">
      <c r="A2" t="s">
        <v>1311</v>
      </c>
      <c r="B2" t="s">
        <v>708</v>
      </c>
      <c r="C2">
        <v>2</v>
      </c>
    </row>
    <row r="3" spans="1:3" x14ac:dyDescent="0.25">
      <c r="A3" t="s">
        <v>710</v>
      </c>
      <c r="B3" t="s">
        <v>711</v>
      </c>
    </row>
    <row r="5" spans="1:3" x14ac:dyDescent="0.25">
      <c r="A5" t="s">
        <v>714</v>
      </c>
      <c r="B5" t="s">
        <v>704</v>
      </c>
    </row>
    <row r="6" spans="1:3" x14ac:dyDescent="0.25">
      <c r="A6">
        <v>201306324</v>
      </c>
      <c r="B6">
        <v>99.99</v>
      </c>
    </row>
    <row r="7" spans="1:3" x14ac:dyDescent="0.25">
      <c r="A7">
        <v>2014072133</v>
      </c>
      <c r="B7">
        <v>80.22</v>
      </c>
    </row>
    <row r="8" spans="1:3" x14ac:dyDescent="0.25">
      <c r="A8">
        <v>2014072015</v>
      </c>
      <c r="B8">
        <v>87.55</v>
      </c>
    </row>
    <row r="9" spans="1:3" x14ac:dyDescent="0.25">
      <c r="A9">
        <v>201307849</v>
      </c>
      <c r="B9">
        <v>141.71</v>
      </c>
    </row>
    <row r="10" spans="1:3" x14ac:dyDescent="0.25">
      <c r="A10">
        <v>201306326</v>
      </c>
      <c r="B10">
        <v>149.11000000000001</v>
      </c>
    </row>
    <row r="11" spans="1:3" x14ac:dyDescent="0.25">
      <c r="A11">
        <v>2015073139</v>
      </c>
      <c r="B11">
        <v>127.23</v>
      </c>
    </row>
    <row r="12" spans="1:3" x14ac:dyDescent="0.25">
      <c r="A12">
        <v>2014071929</v>
      </c>
      <c r="B12">
        <v>127.41</v>
      </c>
    </row>
    <row r="13" spans="1:3" x14ac:dyDescent="0.25">
      <c r="A13">
        <v>2014061820</v>
      </c>
      <c r="B13">
        <v>172.77</v>
      </c>
    </row>
    <row r="14" spans="1:3" x14ac:dyDescent="0.25">
      <c r="A14">
        <v>2014061778</v>
      </c>
      <c r="B14">
        <v>172.77</v>
      </c>
    </row>
    <row r="15" spans="1:3" x14ac:dyDescent="0.25">
      <c r="A15">
        <v>2013091328</v>
      </c>
      <c r="B15">
        <v>175.48</v>
      </c>
    </row>
    <row r="16" spans="1:3" x14ac:dyDescent="0.25">
      <c r="A16">
        <v>2016071158</v>
      </c>
      <c r="B16">
        <v>145.99</v>
      </c>
    </row>
    <row r="17" spans="1:2" x14ac:dyDescent="0.25">
      <c r="A17">
        <v>201306123</v>
      </c>
      <c r="B17">
        <v>146.35</v>
      </c>
    </row>
    <row r="18" spans="1:2" x14ac:dyDescent="0.25">
      <c r="A18">
        <v>201307704</v>
      </c>
      <c r="B18">
        <v>181.62</v>
      </c>
    </row>
    <row r="19" spans="1:2" x14ac:dyDescent="0.25">
      <c r="A19">
        <v>201306312</v>
      </c>
      <c r="B19">
        <v>182.89</v>
      </c>
    </row>
    <row r="20" spans="1:2" x14ac:dyDescent="0.25">
      <c r="A20">
        <v>2014071941</v>
      </c>
      <c r="B20">
        <v>189.03</v>
      </c>
    </row>
    <row r="21" spans="1:2" x14ac:dyDescent="0.25">
      <c r="A21">
        <v>201306499</v>
      </c>
      <c r="B21">
        <v>193.72</v>
      </c>
    </row>
    <row r="22" spans="1:2" x14ac:dyDescent="0.25">
      <c r="A22">
        <v>201307926</v>
      </c>
      <c r="B22">
        <v>194.27</v>
      </c>
    </row>
    <row r="23" spans="1:2" x14ac:dyDescent="0.25">
      <c r="A23">
        <v>201307764</v>
      </c>
      <c r="B23">
        <v>204.56</v>
      </c>
    </row>
    <row r="24" spans="1:2" x14ac:dyDescent="0.25">
      <c r="A24">
        <v>2017080030</v>
      </c>
      <c r="B24">
        <v>207.63</v>
      </c>
    </row>
    <row r="25" spans="1:2" x14ac:dyDescent="0.25">
      <c r="A25">
        <v>2018070381</v>
      </c>
      <c r="B25">
        <v>214.67</v>
      </c>
    </row>
    <row r="26" spans="1:2" x14ac:dyDescent="0.25">
      <c r="A26">
        <v>2014071970</v>
      </c>
      <c r="B26">
        <v>181.92</v>
      </c>
    </row>
    <row r="27" spans="1:2" x14ac:dyDescent="0.25">
      <c r="A27">
        <v>201306500</v>
      </c>
      <c r="B27">
        <v>216.48</v>
      </c>
    </row>
    <row r="28" spans="1:2" x14ac:dyDescent="0.25">
      <c r="A28">
        <v>201307952</v>
      </c>
      <c r="B28">
        <v>183.88</v>
      </c>
    </row>
    <row r="29" spans="1:2" x14ac:dyDescent="0.25">
      <c r="A29">
        <v>2015073124</v>
      </c>
      <c r="B29">
        <v>219.73</v>
      </c>
    </row>
    <row r="30" spans="1:2" x14ac:dyDescent="0.25">
      <c r="A30">
        <v>201306271</v>
      </c>
      <c r="B30">
        <v>187.64</v>
      </c>
    </row>
    <row r="31" spans="1:2" x14ac:dyDescent="0.25">
      <c r="A31">
        <v>2014061818</v>
      </c>
      <c r="B31">
        <v>197.47</v>
      </c>
    </row>
    <row r="32" spans="1:2" x14ac:dyDescent="0.25">
      <c r="A32">
        <v>2014071989</v>
      </c>
      <c r="B32">
        <v>197.47</v>
      </c>
    </row>
    <row r="33" spans="1:2" x14ac:dyDescent="0.25">
      <c r="A33">
        <v>2016071183</v>
      </c>
      <c r="B33">
        <v>233.1</v>
      </c>
    </row>
    <row r="34" spans="1:2" x14ac:dyDescent="0.25">
      <c r="A34">
        <v>201307964</v>
      </c>
      <c r="B34">
        <v>211.77</v>
      </c>
    </row>
    <row r="35" spans="1:2" x14ac:dyDescent="0.25">
      <c r="A35">
        <v>201306273</v>
      </c>
      <c r="B35">
        <v>220.88</v>
      </c>
    </row>
    <row r="36" spans="1:2" x14ac:dyDescent="0.25">
      <c r="A36">
        <v>201306321</v>
      </c>
      <c r="B36">
        <v>261.27</v>
      </c>
    </row>
    <row r="37" spans="1:2" x14ac:dyDescent="0.25">
      <c r="A37">
        <v>2014061773</v>
      </c>
      <c r="B37">
        <v>227.85</v>
      </c>
    </row>
    <row r="38" spans="1:2" x14ac:dyDescent="0.25">
      <c r="A38">
        <v>2015073354</v>
      </c>
      <c r="B38">
        <v>229.28</v>
      </c>
    </row>
    <row r="39" spans="1:2" x14ac:dyDescent="0.25">
      <c r="A39">
        <v>2016062285</v>
      </c>
      <c r="B39">
        <v>237.33</v>
      </c>
    </row>
    <row r="40" spans="1:2" x14ac:dyDescent="0.25">
      <c r="A40">
        <v>201307621</v>
      </c>
      <c r="B40">
        <v>243.4</v>
      </c>
    </row>
    <row r="41" spans="1:2" x14ac:dyDescent="0.25">
      <c r="A41">
        <v>2016062306</v>
      </c>
      <c r="B41">
        <v>243.4</v>
      </c>
    </row>
    <row r="42" spans="1:2" x14ac:dyDescent="0.25">
      <c r="A42">
        <v>201306272</v>
      </c>
      <c r="B42">
        <v>280.77</v>
      </c>
    </row>
    <row r="43" spans="1:2" x14ac:dyDescent="0.25">
      <c r="A43">
        <v>201307906</v>
      </c>
      <c r="B43">
        <v>287.82</v>
      </c>
    </row>
    <row r="44" spans="1:2" x14ac:dyDescent="0.25">
      <c r="A44">
        <v>2014082200</v>
      </c>
      <c r="B44">
        <v>253.77</v>
      </c>
    </row>
    <row r="45" spans="1:2" x14ac:dyDescent="0.25">
      <c r="A45">
        <v>2017090130</v>
      </c>
      <c r="B45">
        <v>290.52999999999997</v>
      </c>
    </row>
    <row r="46" spans="1:2" x14ac:dyDescent="0.25">
      <c r="A46">
        <v>2015073117</v>
      </c>
      <c r="B46">
        <v>293.42</v>
      </c>
    </row>
    <row r="47" spans="1:2" x14ac:dyDescent="0.25">
      <c r="A47">
        <v>2017080066</v>
      </c>
      <c r="B47">
        <v>310.02999999999997</v>
      </c>
    </row>
    <row r="48" spans="1:2" x14ac:dyDescent="0.25">
      <c r="A48">
        <v>2015093768</v>
      </c>
      <c r="B48">
        <v>276.11</v>
      </c>
    </row>
    <row r="49" spans="1:2" x14ac:dyDescent="0.25">
      <c r="A49">
        <v>2014071926</v>
      </c>
      <c r="B49">
        <v>283.44</v>
      </c>
    </row>
    <row r="50" spans="1:2" x14ac:dyDescent="0.25">
      <c r="A50">
        <v>2018090584</v>
      </c>
      <c r="B50">
        <v>308.10000000000002</v>
      </c>
    </row>
    <row r="51" spans="1:2" x14ac:dyDescent="0.25">
      <c r="A51">
        <v>2017033958</v>
      </c>
      <c r="B51">
        <v>367.1</v>
      </c>
    </row>
    <row r="52" spans="1:2" x14ac:dyDescent="0.25">
      <c r="A52">
        <v>2014102669</v>
      </c>
      <c r="B52">
        <v>368.37</v>
      </c>
    </row>
    <row r="53" spans="1:2" x14ac:dyDescent="0.25">
      <c r="A53">
        <v>2016081450</v>
      </c>
      <c r="B53">
        <v>392.21</v>
      </c>
    </row>
    <row r="54" spans="1:2" x14ac:dyDescent="0.25">
      <c r="A54">
        <v>2018070347</v>
      </c>
      <c r="B54">
        <v>605.16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0732F-87E2-4610-9F01-FB0B13FACDC7}">
  <dimension ref="A1:C50"/>
  <sheetViews>
    <sheetView workbookViewId="0">
      <selection activeCell="H7" sqref="H7"/>
    </sheetView>
  </sheetViews>
  <sheetFormatPr defaultRowHeight="15" x14ac:dyDescent="0.25"/>
  <cols>
    <col min="1" max="1" width="11" bestFit="1" customWidth="1"/>
  </cols>
  <sheetData>
    <row r="1" spans="1:3" x14ac:dyDescent="0.25">
      <c r="A1" t="s">
        <v>701</v>
      </c>
      <c r="B1" t="s">
        <v>702</v>
      </c>
      <c r="C1" t="s">
        <v>1308</v>
      </c>
    </row>
    <row r="2" spans="1:3" x14ac:dyDescent="0.25">
      <c r="A2" t="s">
        <v>1311</v>
      </c>
      <c r="B2" t="s">
        <v>708</v>
      </c>
      <c r="C2">
        <v>1</v>
      </c>
    </row>
    <row r="3" spans="1:3" x14ac:dyDescent="0.25">
      <c r="A3" t="s">
        <v>710</v>
      </c>
      <c r="B3" t="s">
        <v>711</v>
      </c>
    </row>
    <row r="5" spans="1:3" x14ac:dyDescent="0.25">
      <c r="A5" t="s">
        <v>714</v>
      </c>
      <c r="B5" t="s">
        <v>704</v>
      </c>
    </row>
    <row r="6" spans="1:3" x14ac:dyDescent="0.25">
      <c r="A6">
        <v>201306189</v>
      </c>
      <c r="B6">
        <v>101.81</v>
      </c>
    </row>
    <row r="7" spans="1:3" x14ac:dyDescent="0.25">
      <c r="A7">
        <v>201306324</v>
      </c>
      <c r="B7">
        <v>104.02</v>
      </c>
    </row>
    <row r="8" spans="1:3" x14ac:dyDescent="0.25">
      <c r="A8">
        <v>2014072133</v>
      </c>
      <c r="B8">
        <v>77.84</v>
      </c>
    </row>
    <row r="9" spans="1:3" x14ac:dyDescent="0.25">
      <c r="A9">
        <v>201307933</v>
      </c>
      <c r="B9">
        <v>108.99</v>
      </c>
    </row>
    <row r="10" spans="1:3" x14ac:dyDescent="0.25">
      <c r="A10">
        <v>2014072015</v>
      </c>
      <c r="B10">
        <v>85.9</v>
      </c>
    </row>
    <row r="11" spans="1:3" x14ac:dyDescent="0.25">
      <c r="A11">
        <v>2015073168</v>
      </c>
      <c r="B11">
        <v>94.51</v>
      </c>
    </row>
    <row r="12" spans="1:3" x14ac:dyDescent="0.25">
      <c r="A12">
        <v>201307704</v>
      </c>
      <c r="B12">
        <v>141.21</v>
      </c>
    </row>
    <row r="13" spans="1:3" x14ac:dyDescent="0.25">
      <c r="A13">
        <v>201307660</v>
      </c>
      <c r="B13">
        <v>143.05000000000001</v>
      </c>
    </row>
    <row r="14" spans="1:3" x14ac:dyDescent="0.25">
      <c r="A14">
        <v>201306326</v>
      </c>
      <c r="B14">
        <v>147.84</v>
      </c>
    </row>
    <row r="15" spans="1:3" x14ac:dyDescent="0.25">
      <c r="A15">
        <v>2014071929</v>
      </c>
      <c r="B15">
        <v>121.24</v>
      </c>
    </row>
    <row r="16" spans="1:3" x14ac:dyDescent="0.25">
      <c r="A16">
        <v>2014061820</v>
      </c>
      <c r="B16">
        <v>154.47</v>
      </c>
    </row>
    <row r="17" spans="1:2" x14ac:dyDescent="0.25">
      <c r="A17">
        <v>2017080030</v>
      </c>
      <c r="B17">
        <v>159.99</v>
      </c>
    </row>
    <row r="18" spans="1:2" x14ac:dyDescent="0.25">
      <c r="A18">
        <v>2018070381</v>
      </c>
      <c r="B18">
        <v>161.65</v>
      </c>
    </row>
    <row r="19" spans="1:2" x14ac:dyDescent="0.25">
      <c r="A19">
        <v>2015073139</v>
      </c>
      <c r="B19">
        <v>137.54</v>
      </c>
    </row>
    <row r="20" spans="1:2" x14ac:dyDescent="0.25">
      <c r="A20">
        <v>201306123</v>
      </c>
      <c r="B20">
        <v>139.74</v>
      </c>
    </row>
    <row r="21" spans="1:2" x14ac:dyDescent="0.25">
      <c r="A21">
        <v>2015063003</v>
      </c>
      <c r="B21">
        <v>176.93</v>
      </c>
    </row>
    <row r="22" spans="1:2" x14ac:dyDescent="0.25">
      <c r="A22">
        <v>2016071158</v>
      </c>
      <c r="B22">
        <v>147.61000000000001</v>
      </c>
    </row>
    <row r="23" spans="1:2" x14ac:dyDescent="0.25">
      <c r="A23">
        <v>2014071941</v>
      </c>
      <c r="B23">
        <v>195.35</v>
      </c>
    </row>
    <row r="24" spans="1:2" x14ac:dyDescent="0.25">
      <c r="A24">
        <v>201306499</v>
      </c>
      <c r="B24">
        <v>199.4</v>
      </c>
    </row>
    <row r="25" spans="1:2" x14ac:dyDescent="0.25">
      <c r="A25">
        <v>201306271</v>
      </c>
      <c r="B25">
        <v>168.49</v>
      </c>
    </row>
    <row r="26" spans="1:2" x14ac:dyDescent="0.25">
      <c r="A26">
        <v>2014071988</v>
      </c>
      <c r="B26">
        <v>204</v>
      </c>
    </row>
    <row r="27" spans="1:2" x14ac:dyDescent="0.25">
      <c r="A27">
        <v>201306500</v>
      </c>
      <c r="B27">
        <v>208.6</v>
      </c>
    </row>
    <row r="28" spans="1:2" x14ac:dyDescent="0.25">
      <c r="A28">
        <v>2015073124</v>
      </c>
      <c r="B28">
        <v>209.34</v>
      </c>
    </row>
    <row r="29" spans="1:2" x14ac:dyDescent="0.25">
      <c r="A29">
        <v>201307964</v>
      </c>
      <c r="B29">
        <v>178.56</v>
      </c>
    </row>
    <row r="30" spans="1:2" x14ac:dyDescent="0.25">
      <c r="A30">
        <v>2014061818</v>
      </c>
      <c r="B30">
        <v>185.89</v>
      </c>
    </row>
    <row r="31" spans="1:2" x14ac:dyDescent="0.25">
      <c r="A31">
        <v>2015073354</v>
      </c>
      <c r="B31">
        <v>187.54</v>
      </c>
    </row>
    <row r="32" spans="1:2" x14ac:dyDescent="0.25">
      <c r="A32">
        <v>2015063056</v>
      </c>
      <c r="B32">
        <v>219.1</v>
      </c>
    </row>
    <row r="33" spans="1:2" x14ac:dyDescent="0.25">
      <c r="A33">
        <v>2014071989</v>
      </c>
      <c r="B33">
        <v>193.95</v>
      </c>
    </row>
    <row r="34" spans="1:2" x14ac:dyDescent="0.25">
      <c r="A34">
        <v>201306272</v>
      </c>
      <c r="B34">
        <v>235.48</v>
      </c>
    </row>
    <row r="35" spans="1:2" x14ac:dyDescent="0.25">
      <c r="A35">
        <v>2014061773</v>
      </c>
      <c r="B35">
        <v>208.6</v>
      </c>
    </row>
    <row r="36" spans="1:2" x14ac:dyDescent="0.25">
      <c r="A36">
        <v>201307764</v>
      </c>
      <c r="B36">
        <v>243.03</v>
      </c>
    </row>
    <row r="37" spans="1:2" x14ac:dyDescent="0.25">
      <c r="A37">
        <v>2014102669</v>
      </c>
      <c r="B37">
        <v>247.08</v>
      </c>
    </row>
    <row r="38" spans="1:2" x14ac:dyDescent="0.25">
      <c r="A38">
        <v>201306273</v>
      </c>
      <c r="B38">
        <v>216.84</v>
      </c>
    </row>
    <row r="39" spans="1:2" x14ac:dyDescent="0.25">
      <c r="A39">
        <v>2015073117</v>
      </c>
      <c r="B39">
        <v>250.03</v>
      </c>
    </row>
    <row r="40" spans="1:2" x14ac:dyDescent="0.25">
      <c r="A40">
        <v>201307621</v>
      </c>
      <c r="B40">
        <v>219.95</v>
      </c>
    </row>
    <row r="41" spans="1:2" x14ac:dyDescent="0.25">
      <c r="A41">
        <v>201307906</v>
      </c>
      <c r="B41">
        <v>263.10000000000002</v>
      </c>
    </row>
    <row r="42" spans="1:2" x14ac:dyDescent="0.25">
      <c r="A42">
        <v>2016081259</v>
      </c>
      <c r="B42">
        <v>276.36</v>
      </c>
    </row>
    <row r="43" spans="1:2" x14ac:dyDescent="0.25">
      <c r="A43">
        <v>2015093768</v>
      </c>
      <c r="B43">
        <v>247.06</v>
      </c>
    </row>
    <row r="44" spans="1:2" x14ac:dyDescent="0.25">
      <c r="A44">
        <v>2017090130</v>
      </c>
      <c r="B44">
        <v>290.72000000000003</v>
      </c>
    </row>
    <row r="45" spans="1:2" x14ac:dyDescent="0.25">
      <c r="A45">
        <v>201306321</v>
      </c>
      <c r="B45">
        <v>290.91000000000003</v>
      </c>
    </row>
    <row r="46" spans="1:2" x14ac:dyDescent="0.25">
      <c r="A46">
        <v>2014071926</v>
      </c>
      <c r="B46">
        <v>265.92</v>
      </c>
    </row>
    <row r="47" spans="1:2" x14ac:dyDescent="0.25">
      <c r="A47">
        <v>201301514</v>
      </c>
      <c r="B47">
        <v>270.13</v>
      </c>
    </row>
    <row r="48" spans="1:2" x14ac:dyDescent="0.25">
      <c r="A48">
        <v>2017033958</v>
      </c>
      <c r="B48">
        <v>325.52</v>
      </c>
    </row>
    <row r="49" spans="1:2" x14ac:dyDescent="0.25">
      <c r="A49">
        <v>2018090584</v>
      </c>
      <c r="B49">
        <v>321.41000000000003</v>
      </c>
    </row>
    <row r="50" spans="1:2" x14ac:dyDescent="0.25">
      <c r="A50">
        <v>2016081450</v>
      </c>
      <c r="B50">
        <v>436.92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532DF-225D-44E7-8664-D17DBDCB3D89}">
  <dimension ref="A1:D58"/>
  <sheetViews>
    <sheetView workbookViewId="0">
      <selection activeCell="G73" sqref="G73"/>
    </sheetView>
  </sheetViews>
  <sheetFormatPr defaultRowHeight="15" x14ac:dyDescent="0.25"/>
  <sheetData>
    <row r="1" spans="1:4" x14ac:dyDescent="0.25">
      <c r="A1" t="s">
        <v>701</v>
      </c>
      <c r="B1" t="s">
        <v>702</v>
      </c>
      <c r="C1" t="s">
        <v>1308</v>
      </c>
    </row>
    <row r="2" spans="1:4" x14ac:dyDescent="0.25">
      <c r="A2" t="s">
        <v>945</v>
      </c>
      <c r="B2" t="s">
        <v>709</v>
      </c>
      <c r="C2" t="s">
        <v>708</v>
      </c>
      <c r="D2">
        <v>1</v>
      </c>
    </row>
    <row r="3" spans="1:4" x14ac:dyDescent="0.25">
      <c r="A3" t="s">
        <v>710</v>
      </c>
      <c r="B3" t="s">
        <v>711</v>
      </c>
    </row>
    <row r="5" spans="1:4" x14ac:dyDescent="0.25">
      <c r="A5" t="s">
        <v>714</v>
      </c>
      <c r="B5" t="s">
        <v>704</v>
      </c>
    </row>
    <row r="6" spans="1:4" x14ac:dyDescent="0.25">
      <c r="A6">
        <v>2014072133</v>
      </c>
      <c r="B6">
        <v>49.32</v>
      </c>
    </row>
    <row r="7" spans="1:4" x14ac:dyDescent="0.25">
      <c r="A7">
        <v>201306189</v>
      </c>
      <c r="B7">
        <v>78.900000000000006</v>
      </c>
    </row>
    <row r="8" spans="1:4" x14ac:dyDescent="0.25">
      <c r="A8">
        <v>201306324</v>
      </c>
      <c r="B8">
        <v>87.67</v>
      </c>
    </row>
    <row r="9" spans="1:4" x14ac:dyDescent="0.25">
      <c r="A9">
        <v>2014061820</v>
      </c>
      <c r="B9">
        <v>102.74</v>
      </c>
    </row>
    <row r="10" spans="1:4" x14ac:dyDescent="0.25">
      <c r="A10">
        <v>2014072015</v>
      </c>
      <c r="B10">
        <v>80.11</v>
      </c>
    </row>
    <row r="11" spans="1:4" x14ac:dyDescent="0.25">
      <c r="A11">
        <v>2015073168</v>
      </c>
      <c r="B11">
        <v>83.74</v>
      </c>
    </row>
    <row r="12" spans="1:4" x14ac:dyDescent="0.25">
      <c r="A12">
        <v>201307933</v>
      </c>
      <c r="B12">
        <v>125.82</v>
      </c>
    </row>
    <row r="13" spans="1:4" x14ac:dyDescent="0.25">
      <c r="A13">
        <v>2017080030</v>
      </c>
      <c r="B13">
        <v>130.59</v>
      </c>
    </row>
    <row r="14" spans="1:4" x14ac:dyDescent="0.25">
      <c r="A14">
        <v>201307926</v>
      </c>
      <c r="B14">
        <v>131.93</v>
      </c>
    </row>
    <row r="15" spans="1:4" x14ac:dyDescent="0.25">
      <c r="A15">
        <v>201306326</v>
      </c>
      <c r="B15">
        <v>135.16999999999999</v>
      </c>
    </row>
    <row r="16" spans="1:4" x14ac:dyDescent="0.25">
      <c r="A16">
        <v>2015073139</v>
      </c>
      <c r="B16">
        <v>122.94</v>
      </c>
    </row>
    <row r="17" spans="1:2" x14ac:dyDescent="0.25">
      <c r="A17">
        <v>201307964</v>
      </c>
      <c r="B17">
        <v>126</v>
      </c>
    </row>
    <row r="18" spans="1:2" x14ac:dyDescent="0.25">
      <c r="A18">
        <v>2018070381</v>
      </c>
      <c r="B18">
        <v>156.53</v>
      </c>
    </row>
    <row r="19" spans="1:2" x14ac:dyDescent="0.25">
      <c r="A19">
        <v>201307952</v>
      </c>
      <c r="B19">
        <v>134.03</v>
      </c>
    </row>
    <row r="20" spans="1:2" x14ac:dyDescent="0.25">
      <c r="A20">
        <v>201307704</v>
      </c>
      <c r="B20">
        <v>161.30000000000001</v>
      </c>
    </row>
    <row r="21" spans="1:2" x14ac:dyDescent="0.25">
      <c r="A21">
        <v>201306312</v>
      </c>
      <c r="B21">
        <v>162.83000000000001</v>
      </c>
    </row>
    <row r="22" spans="1:2" x14ac:dyDescent="0.25">
      <c r="A22">
        <v>2014071929</v>
      </c>
      <c r="B22">
        <v>135.94</v>
      </c>
    </row>
    <row r="23" spans="1:2" x14ac:dyDescent="0.25">
      <c r="A23">
        <v>2014071988</v>
      </c>
      <c r="B23">
        <v>163.59</v>
      </c>
    </row>
    <row r="24" spans="1:2" x14ac:dyDescent="0.25">
      <c r="A24">
        <v>201306272</v>
      </c>
      <c r="B24">
        <v>167.22</v>
      </c>
    </row>
    <row r="25" spans="1:2" x14ac:dyDescent="0.25">
      <c r="A25">
        <v>2013091328</v>
      </c>
      <c r="B25">
        <v>170.46</v>
      </c>
    </row>
    <row r="26" spans="1:2" x14ac:dyDescent="0.25">
      <c r="A26">
        <v>2016071158</v>
      </c>
      <c r="B26">
        <v>143.59</v>
      </c>
    </row>
    <row r="27" spans="1:2" x14ac:dyDescent="0.25">
      <c r="A27">
        <v>201306499</v>
      </c>
      <c r="B27">
        <v>174.08</v>
      </c>
    </row>
    <row r="28" spans="1:2" x14ac:dyDescent="0.25">
      <c r="A28">
        <v>201306271</v>
      </c>
      <c r="B28">
        <v>148.18</v>
      </c>
    </row>
    <row r="29" spans="1:2" x14ac:dyDescent="0.25">
      <c r="A29">
        <v>2015063056</v>
      </c>
      <c r="B29">
        <v>175.61</v>
      </c>
    </row>
    <row r="30" spans="1:2" x14ac:dyDescent="0.25">
      <c r="A30">
        <v>201306319</v>
      </c>
      <c r="B30">
        <v>153.15</v>
      </c>
    </row>
    <row r="31" spans="1:2" x14ac:dyDescent="0.25">
      <c r="A31">
        <v>2014071989</v>
      </c>
      <c r="B31">
        <v>154.87</v>
      </c>
    </row>
    <row r="32" spans="1:2" x14ac:dyDescent="0.25">
      <c r="A32">
        <v>2015073124</v>
      </c>
      <c r="B32">
        <v>183.81</v>
      </c>
    </row>
    <row r="33" spans="1:2" x14ac:dyDescent="0.25">
      <c r="A33">
        <v>2016071183</v>
      </c>
      <c r="B33">
        <v>186.29</v>
      </c>
    </row>
    <row r="34" spans="1:2" x14ac:dyDescent="0.25">
      <c r="A34">
        <v>2014071970</v>
      </c>
      <c r="B34">
        <v>161.37</v>
      </c>
    </row>
    <row r="35" spans="1:2" x14ac:dyDescent="0.25">
      <c r="A35">
        <v>201306500</v>
      </c>
      <c r="B35">
        <v>190.3</v>
      </c>
    </row>
    <row r="36" spans="1:2" x14ac:dyDescent="0.25">
      <c r="A36">
        <v>2015073354</v>
      </c>
      <c r="B36">
        <v>164.24</v>
      </c>
    </row>
    <row r="37" spans="1:2" x14ac:dyDescent="0.25">
      <c r="A37">
        <v>201306112</v>
      </c>
      <c r="B37">
        <v>168.06</v>
      </c>
    </row>
    <row r="38" spans="1:2" x14ac:dyDescent="0.25">
      <c r="A38">
        <v>2016062285</v>
      </c>
      <c r="B38">
        <v>175.33</v>
      </c>
    </row>
    <row r="39" spans="1:2" x14ac:dyDescent="0.25">
      <c r="A39">
        <v>2014061773</v>
      </c>
      <c r="B39">
        <v>176.1</v>
      </c>
    </row>
    <row r="40" spans="1:2" x14ac:dyDescent="0.25">
      <c r="A40">
        <v>201306273</v>
      </c>
      <c r="B40">
        <v>187.38</v>
      </c>
    </row>
    <row r="41" spans="1:2" x14ac:dyDescent="0.25">
      <c r="A41">
        <v>201307621</v>
      </c>
      <c r="B41">
        <v>191.78</v>
      </c>
    </row>
    <row r="42" spans="1:2" x14ac:dyDescent="0.25">
      <c r="A42">
        <v>201306321</v>
      </c>
      <c r="B42">
        <v>238.55</v>
      </c>
    </row>
    <row r="43" spans="1:2" x14ac:dyDescent="0.25">
      <c r="A43">
        <v>2015073117</v>
      </c>
      <c r="B43">
        <v>248.66</v>
      </c>
    </row>
    <row r="44" spans="1:2" x14ac:dyDescent="0.25">
      <c r="A44">
        <v>201301514</v>
      </c>
      <c r="B44">
        <v>222.94</v>
      </c>
    </row>
    <row r="45" spans="1:2" x14ac:dyDescent="0.25">
      <c r="A45">
        <v>2016093857</v>
      </c>
      <c r="B45">
        <v>259.35000000000002</v>
      </c>
    </row>
    <row r="46" spans="1:2" x14ac:dyDescent="0.25">
      <c r="A46">
        <v>2017080066</v>
      </c>
      <c r="B46">
        <v>259.92</v>
      </c>
    </row>
    <row r="47" spans="1:2" x14ac:dyDescent="0.25">
      <c r="A47">
        <v>2014071926</v>
      </c>
      <c r="B47">
        <v>234.99</v>
      </c>
    </row>
    <row r="48" spans="1:2" x14ac:dyDescent="0.25">
      <c r="A48">
        <v>2014061778</v>
      </c>
      <c r="B48">
        <v>262.77999999999997</v>
      </c>
    </row>
    <row r="49" spans="1:2" x14ac:dyDescent="0.25">
      <c r="A49">
        <v>2014082200</v>
      </c>
      <c r="B49">
        <v>236.52</v>
      </c>
    </row>
    <row r="50" spans="1:2" x14ac:dyDescent="0.25">
      <c r="A50">
        <v>2015093768</v>
      </c>
      <c r="B50">
        <v>246.27</v>
      </c>
    </row>
    <row r="51" spans="1:2" x14ac:dyDescent="0.25">
      <c r="A51">
        <v>2016081259</v>
      </c>
      <c r="B51">
        <v>281.47000000000003</v>
      </c>
    </row>
    <row r="52" spans="1:2" x14ac:dyDescent="0.25">
      <c r="A52">
        <v>2016081450</v>
      </c>
      <c r="B52">
        <v>288.14999999999998</v>
      </c>
    </row>
    <row r="53" spans="1:2" x14ac:dyDescent="0.25">
      <c r="A53">
        <v>2017090130</v>
      </c>
      <c r="B53">
        <v>299.97000000000003</v>
      </c>
    </row>
    <row r="54" spans="1:2" x14ac:dyDescent="0.25">
      <c r="A54">
        <v>2016062306</v>
      </c>
      <c r="B54">
        <v>304.20999999999998</v>
      </c>
    </row>
    <row r="55" spans="1:2" x14ac:dyDescent="0.25">
      <c r="A55">
        <v>2018090584</v>
      </c>
      <c r="B55">
        <v>316.83</v>
      </c>
    </row>
    <row r="56" spans="1:2" x14ac:dyDescent="0.25">
      <c r="A56">
        <v>2017033958</v>
      </c>
      <c r="B56">
        <v>357.39</v>
      </c>
    </row>
    <row r="57" spans="1:2" x14ac:dyDescent="0.25">
      <c r="A57">
        <v>2014071922</v>
      </c>
      <c r="B57">
        <v>334.23</v>
      </c>
    </row>
    <row r="58" spans="1:2" x14ac:dyDescent="0.25">
      <c r="A58">
        <v>2018070347</v>
      </c>
      <c r="B58">
        <v>499.25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65179-E99F-4E03-9CEA-008C98C80238}">
  <dimension ref="A1:C57"/>
  <sheetViews>
    <sheetView topLeftCell="A47" workbookViewId="0">
      <selection activeCell="A84" sqref="A58:XFD84"/>
    </sheetView>
  </sheetViews>
  <sheetFormatPr defaultRowHeight="15" x14ac:dyDescent="0.25"/>
  <cols>
    <col min="1" max="1" width="11.7109375" bestFit="1" customWidth="1"/>
  </cols>
  <sheetData>
    <row r="1" spans="1:3" x14ac:dyDescent="0.25">
      <c r="A1" t="s">
        <v>701</v>
      </c>
      <c r="B1" t="s">
        <v>702</v>
      </c>
      <c r="C1" t="s">
        <v>1308</v>
      </c>
    </row>
    <row r="2" spans="1:3" x14ac:dyDescent="0.25">
      <c r="A2" t="s">
        <v>709</v>
      </c>
      <c r="B2" t="s">
        <v>708</v>
      </c>
      <c r="C2">
        <v>2</v>
      </c>
    </row>
    <row r="3" spans="1:3" x14ac:dyDescent="0.25">
      <c r="A3" t="s">
        <v>710</v>
      </c>
      <c r="B3" t="s">
        <v>711</v>
      </c>
    </row>
    <row r="5" spans="1:3" x14ac:dyDescent="0.25">
      <c r="A5" t="s">
        <v>714</v>
      </c>
      <c r="B5" t="s">
        <v>704</v>
      </c>
    </row>
    <row r="6" spans="1:3" x14ac:dyDescent="0.25">
      <c r="A6">
        <v>2014072133</v>
      </c>
      <c r="B6">
        <v>59.1</v>
      </c>
    </row>
    <row r="7" spans="1:3" x14ac:dyDescent="0.25">
      <c r="A7">
        <v>201306189</v>
      </c>
      <c r="B7">
        <v>92.52</v>
      </c>
    </row>
    <row r="8" spans="1:3" x14ac:dyDescent="0.25">
      <c r="A8">
        <v>201306326</v>
      </c>
      <c r="B8">
        <v>100.01</v>
      </c>
    </row>
    <row r="9" spans="1:3" x14ac:dyDescent="0.25">
      <c r="A9">
        <v>201307660</v>
      </c>
      <c r="B9">
        <v>108.64</v>
      </c>
    </row>
    <row r="10" spans="1:3" x14ac:dyDescent="0.25">
      <c r="A10">
        <v>201307926</v>
      </c>
      <c r="B10">
        <v>112.48</v>
      </c>
    </row>
    <row r="11" spans="1:3" x14ac:dyDescent="0.25">
      <c r="A11">
        <v>2017080030</v>
      </c>
      <c r="B11">
        <v>114.02</v>
      </c>
    </row>
    <row r="12" spans="1:3" x14ac:dyDescent="0.25">
      <c r="A12">
        <v>201306324</v>
      </c>
      <c r="B12">
        <v>116.9</v>
      </c>
    </row>
    <row r="13" spans="1:3" x14ac:dyDescent="0.25">
      <c r="A13">
        <v>2014072015</v>
      </c>
      <c r="B13">
        <v>97.59</v>
      </c>
    </row>
    <row r="14" spans="1:3" x14ac:dyDescent="0.25">
      <c r="A14">
        <v>2018070381</v>
      </c>
      <c r="B14">
        <v>130.53</v>
      </c>
    </row>
    <row r="15" spans="1:3" x14ac:dyDescent="0.25">
      <c r="A15">
        <v>2015073168</v>
      </c>
      <c r="B15">
        <v>123.19</v>
      </c>
    </row>
    <row r="16" spans="1:3" x14ac:dyDescent="0.25">
      <c r="A16">
        <v>2015073139</v>
      </c>
      <c r="B16">
        <v>124.75</v>
      </c>
    </row>
    <row r="17" spans="1:2" x14ac:dyDescent="0.25">
      <c r="A17">
        <v>201306123</v>
      </c>
      <c r="B17">
        <v>129.83000000000001</v>
      </c>
    </row>
    <row r="18" spans="1:2" x14ac:dyDescent="0.25">
      <c r="A18">
        <v>2014102669</v>
      </c>
      <c r="B18">
        <v>149.72</v>
      </c>
    </row>
    <row r="19" spans="1:2" x14ac:dyDescent="0.25">
      <c r="A19">
        <v>201307964</v>
      </c>
      <c r="B19">
        <v>140.97</v>
      </c>
    </row>
    <row r="20" spans="1:2" x14ac:dyDescent="0.25">
      <c r="A20">
        <v>2015063056</v>
      </c>
      <c r="B20">
        <v>162.97</v>
      </c>
    </row>
    <row r="21" spans="1:2" x14ac:dyDescent="0.25">
      <c r="A21">
        <v>201307704</v>
      </c>
      <c r="B21">
        <v>166.42</v>
      </c>
    </row>
    <row r="22" spans="1:2" x14ac:dyDescent="0.25">
      <c r="A22">
        <v>201306499</v>
      </c>
      <c r="B22">
        <v>177.56</v>
      </c>
    </row>
    <row r="23" spans="1:2" x14ac:dyDescent="0.25">
      <c r="A23">
        <v>201307952</v>
      </c>
      <c r="B23">
        <v>162.66</v>
      </c>
    </row>
    <row r="24" spans="1:2" x14ac:dyDescent="0.25">
      <c r="A24">
        <v>2014071988</v>
      </c>
      <c r="B24">
        <v>184.27</v>
      </c>
    </row>
    <row r="25" spans="1:2" x14ac:dyDescent="0.25">
      <c r="A25">
        <v>2014071929</v>
      </c>
      <c r="B25">
        <v>168.52</v>
      </c>
    </row>
    <row r="26" spans="1:2" x14ac:dyDescent="0.25">
      <c r="A26">
        <v>201301514</v>
      </c>
      <c r="B26">
        <v>172.43</v>
      </c>
    </row>
    <row r="27" spans="1:2" x14ac:dyDescent="0.25">
      <c r="A27">
        <v>201306272</v>
      </c>
      <c r="B27">
        <v>199.63</v>
      </c>
    </row>
    <row r="28" spans="1:2" x14ac:dyDescent="0.25">
      <c r="A28">
        <v>201307906</v>
      </c>
      <c r="B28">
        <v>200.97</v>
      </c>
    </row>
    <row r="29" spans="1:2" x14ac:dyDescent="0.25">
      <c r="A29">
        <v>2014071989</v>
      </c>
      <c r="B29">
        <v>184.94</v>
      </c>
    </row>
    <row r="30" spans="1:2" x14ac:dyDescent="0.25">
      <c r="A30">
        <v>2014071970</v>
      </c>
      <c r="B30">
        <v>187.67</v>
      </c>
    </row>
    <row r="31" spans="1:2" x14ac:dyDescent="0.25">
      <c r="A31">
        <v>2017080066</v>
      </c>
      <c r="B31">
        <v>207.31</v>
      </c>
    </row>
    <row r="32" spans="1:2" x14ac:dyDescent="0.25">
      <c r="A32">
        <v>201307900</v>
      </c>
      <c r="B32">
        <v>211.53</v>
      </c>
    </row>
    <row r="33" spans="1:2" x14ac:dyDescent="0.25">
      <c r="A33">
        <v>2016081259</v>
      </c>
      <c r="B33">
        <v>219.98</v>
      </c>
    </row>
    <row r="34" spans="1:2" x14ac:dyDescent="0.25">
      <c r="A34">
        <v>2015073354</v>
      </c>
      <c r="B34">
        <v>201.93</v>
      </c>
    </row>
    <row r="35" spans="1:2" x14ac:dyDescent="0.25">
      <c r="A35">
        <v>2014061773</v>
      </c>
      <c r="B35">
        <v>208.19</v>
      </c>
    </row>
    <row r="36" spans="1:2" x14ac:dyDescent="0.25">
      <c r="A36">
        <v>2014071941</v>
      </c>
      <c r="B36">
        <v>231.11</v>
      </c>
    </row>
    <row r="37" spans="1:2" x14ac:dyDescent="0.25">
      <c r="A37">
        <v>2014061778</v>
      </c>
      <c r="B37">
        <v>240.9</v>
      </c>
    </row>
    <row r="38" spans="1:2" x14ac:dyDescent="0.25">
      <c r="A38">
        <v>2016071158</v>
      </c>
      <c r="B38">
        <v>225.19</v>
      </c>
    </row>
    <row r="39" spans="1:2" x14ac:dyDescent="0.25">
      <c r="A39">
        <v>201306319</v>
      </c>
      <c r="B39">
        <v>230.27</v>
      </c>
    </row>
    <row r="40" spans="1:2" x14ac:dyDescent="0.25">
      <c r="A40">
        <v>201306321</v>
      </c>
      <c r="B40">
        <v>248.96</v>
      </c>
    </row>
    <row r="41" spans="1:2" x14ac:dyDescent="0.25">
      <c r="A41">
        <v>201307764</v>
      </c>
      <c r="B41">
        <v>260.48</v>
      </c>
    </row>
    <row r="42" spans="1:2" x14ac:dyDescent="0.25">
      <c r="A42">
        <v>2014061818</v>
      </c>
      <c r="B42">
        <v>259.38</v>
      </c>
    </row>
    <row r="43" spans="1:2" x14ac:dyDescent="0.25">
      <c r="A43">
        <v>201307621</v>
      </c>
      <c r="B43">
        <v>270.13</v>
      </c>
    </row>
    <row r="44" spans="1:2" x14ac:dyDescent="0.25">
      <c r="A44">
        <v>2016093856</v>
      </c>
      <c r="B44">
        <v>277.55</v>
      </c>
    </row>
    <row r="45" spans="1:2" x14ac:dyDescent="0.25">
      <c r="A45">
        <v>2014082200</v>
      </c>
      <c r="B45">
        <v>277.75</v>
      </c>
    </row>
    <row r="46" spans="1:2" x14ac:dyDescent="0.25">
      <c r="A46">
        <v>2016062285</v>
      </c>
      <c r="B46">
        <v>285.17</v>
      </c>
    </row>
    <row r="47" spans="1:2" x14ac:dyDescent="0.25">
      <c r="A47">
        <v>2016093857</v>
      </c>
      <c r="B47">
        <v>303.08999999999997</v>
      </c>
    </row>
    <row r="48" spans="1:2" x14ac:dyDescent="0.25">
      <c r="A48">
        <v>2015073117</v>
      </c>
      <c r="B48">
        <v>310.77</v>
      </c>
    </row>
    <row r="49" spans="1:2" x14ac:dyDescent="0.25">
      <c r="A49">
        <v>201306273</v>
      </c>
      <c r="B49">
        <v>296.12</v>
      </c>
    </row>
    <row r="50" spans="1:2" x14ac:dyDescent="0.25">
      <c r="A50">
        <v>2017033958</v>
      </c>
      <c r="B50">
        <v>323.06</v>
      </c>
    </row>
    <row r="51" spans="1:2" x14ac:dyDescent="0.25">
      <c r="A51">
        <v>2014071926</v>
      </c>
      <c r="B51">
        <v>314.48</v>
      </c>
    </row>
    <row r="52" spans="1:2" x14ac:dyDescent="0.25">
      <c r="A52">
        <v>2017090130</v>
      </c>
      <c r="B52">
        <v>366.25</v>
      </c>
    </row>
    <row r="53" spans="1:2" x14ac:dyDescent="0.25">
      <c r="A53">
        <v>2018090584</v>
      </c>
      <c r="B53">
        <v>359.03</v>
      </c>
    </row>
    <row r="54" spans="1:2" x14ac:dyDescent="0.25">
      <c r="A54">
        <v>2014071922</v>
      </c>
      <c r="B54">
        <v>371.15</v>
      </c>
    </row>
    <row r="55" spans="1:2" x14ac:dyDescent="0.25">
      <c r="A55">
        <v>2016062306</v>
      </c>
      <c r="B55">
        <v>394.4</v>
      </c>
    </row>
    <row r="56" spans="1:2" x14ac:dyDescent="0.25">
      <c r="A56">
        <v>2018070347</v>
      </c>
      <c r="B56">
        <v>438.36</v>
      </c>
    </row>
    <row r="57" spans="1:2" x14ac:dyDescent="0.25">
      <c r="A57">
        <v>2015093555</v>
      </c>
      <c r="B57">
        <v>495.61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C9081-B2E6-4A6D-9DC0-9433E6AA1945}">
  <dimension ref="A1:B54"/>
  <sheetViews>
    <sheetView workbookViewId="0">
      <selection activeCell="I9" sqref="I9"/>
    </sheetView>
  </sheetViews>
  <sheetFormatPr defaultRowHeight="15" x14ac:dyDescent="0.25"/>
  <cols>
    <col min="1" max="1" width="11.7109375" bestFit="1" customWidth="1"/>
    <col min="2" max="2" width="8.85546875" bestFit="1" customWidth="1"/>
    <col min="3" max="3" width="16.42578125" bestFit="1" customWidth="1"/>
    <col min="4" max="4" width="10.42578125" bestFit="1" customWidth="1"/>
    <col min="5" max="5" width="8.85546875" bestFit="1" customWidth="1"/>
    <col min="6" max="6" width="7" bestFit="1" customWidth="1"/>
    <col min="7" max="11" width="8.140625" bestFit="1" customWidth="1"/>
  </cols>
  <sheetData>
    <row r="1" spans="1:2" x14ac:dyDescent="0.25">
      <c r="A1" t="s">
        <v>701</v>
      </c>
      <c r="B1" t="s">
        <v>702</v>
      </c>
    </row>
    <row r="2" spans="1:2" x14ac:dyDescent="0.25">
      <c r="A2" t="s">
        <v>709</v>
      </c>
      <c r="B2" t="s">
        <v>708</v>
      </c>
    </row>
    <row r="3" spans="1:2" x14ac:dyDescent="0.25">
      <c r="A3" t="s">
        <v>710</v>
      </c>
      <c r="B3" t="s">
        <v>711</v>
      </c>
    </row>
    <row r="5" spans="1:2" x14ac:dyDescent="0.25">
      <c r="A5" t="s">
        <v>714</v>
      </c>
      <c r="B5" t="s">
        <v>704</v>
      </c>
    </row>
    <row r="6" spans="1:2" x14ac:dyDescent="0.25">
      <c r="A6">
        <v>2014072133</v>
      </c>
      <c r="B6">
        <v>55.08</v>
      </c>
    </row>
    <row r="7" spans="1:2" x14ac:dyDescent="0.25">
      <c r="A7">
        <v>201306189</v>
      </c>
      <c r="B7">
        <v>90.39</v>
      </c>
    </row>
    <row r="8" spans="1:2" x14ac:dyDescent="0.25">
      <c r="A8">
        <v>2017080030</v>
      </c>
      <c r="B8">
        <v>96.7</v>
      </c>
    </row>
    <row r="9" spans="1:2" x14ac:dyDescent="0.25">
      <c r="A9">
        <v>201306324</v>
      </c>
      <c r="B9">
        <v>98.69</v>
      </c>
    </row>
    <row r="10" spans="1:2" x14ac:dyDescent="0.25">
      <c r="A10">
        <v>2014061778</v>
      </c>
      <c r="B10">
        <v>107.52</v>
      </c>
    </row>
    <row r="11" spans="1:2" x14ac:dyDescent="0.25">
      <c r="A11">
        <v>2014072015</v>
      </c>
      <c r="B11">
        <v>98.17</v>
      </c>
    </row>
    <row r="12" spans="1:2" x14ac:dyDescent="0.25">
      <c r="A12">
        <v>2018070381</v>
      </c>
      <c r="B12">
        <v>118.88</v>
      </c>
    </row>
    <row r="13" spans="1:2" x14ac:dyDescent="0.25">
      <c r="A13">
        <v>201307704</v>
      </c>
      <c r="B13">
        <v>133.66999999999999</v>
      </c>
    </row>
    <row r="14" spans="1:2" x14ac:dyDescent="0.25">
      <c r="A14">
        <v>201307964</v>
      </c>
      <c r="B14">
        <v>131.01</v>
      </c>
    </row>
    <row r="15" spans="1:2" x14ac:dyDescent="0.25">
      <c r="A15">
        <v>2015073168</v>
      </c>
      <c r="B15">
        <v>131.94</v>
      </c>
    </row>
    <row r="16" spans="1:2" x14ac:dyDescent="0.25">
      <c r="A16">
        <v>2015063056</v>
      </c>
      <c r="B16">
        <v>146.29</v>
      </c>
    </row>
    <row r="17" spans="1:2" x14ac:dyDescent="0.25">
      <c r="A17">
        <v>2015073139</v>
      </c>
      <c r="B17">
        <v>139.59</v>
      </c>
    </row>
    <row r="18" spans="1:2" x14ac:dyDescent="0.25">
      <c r="A18">
        <v>2013091328</v>
      </c>
      <c r="B18">
        <v>157.29</v>
      </c>
    </row>
    <row r="19" spans="1:2" x14ac:dyDescent="0.25">
      <c r="A19">
        <v>201307952</v>
      </c>
      <c r="B19">
        <v>157.5</v>
      </c>
    </row>
    <row r="20" spans="1:2" x14ac:dyDescent="0.25">
      <c r="A20">
        <v>201306499</v>
      </c>
      <c r="B20">
        <v>170.1</v>
      </c>
    </row>
    <row r="21" spans="1:2" x14ac:dyDescent="0.25">
      <c r="A21">
        <v>2014071988</v>
      </c>
      <c r="B21">
        <v>173.34</v>
      </c>
    </row>
    <row r="22" spans="1:2" x14ac:dyDescent="0.25">
      <c r="A22">
        <v>201307906</v>
      </c>
      <c r="B22">
        <v>177.85</v>
      </c>
    </row>
    <row r="23" spans="1:2" x14ac:dyDescent="0.25">
      <c r="A23">
        <v>201306123</v>
      </c>
      <c r="B23">
        <v>170.93</v>
      </c>
    </row>
    <row r="24" spans="1:2" x14ac:dyDescent="0.25">
      <c r="A24">
        <v>2014071929</v>
      </c>
      <c r="B24">
        <v>172.98</v>
      </c>
    </row>
    <row r="25" spans="1:2" x14ac:dyDescent="0.25">
      <c r="A25">
        <v>2017080066</v>
      </c>
      <c r="B25">
        <v>196.25</v>
      </c>
    </row>
    <row r="26" spans="1:2" x14ac:dyDescent="0.25">
      <c r="A26">
        <v>2015073354</v>
      </c>
      <c r="B26">
        <v>202.09</v>
      </c>
    </row>
    <row r="27" spans="1:2" x14ac:dyDescent="0.25">
      <c r="A27">
        <v>2016081259</v>
      </c>
      <c r="B27">
        <v>216.44</v>
      </c>
    </row>
    <row r="28" spans="1:2" x14ac:dyDescent="0.25">
      <c r="A28">
        <v>201301514</v>
      </c>
      <c r="B28">
        <v>211.04</v>
      </c>
    </row>
    <row r="29" spans="1:2" x14ac:dyDescent="0.25">
      <c r="A29">
        <v>2014071970</v>
      </c>
      <c r="B29">
        <v>214.4</v>
      </c>
    </row>
    <row r="30" spans="1:2" x14ac:dyDescent="0.25">
      <c r="A30">
        <v>201306319</v>
      </c>
      <c r="B30">
        <v>214.96</v>
      </c>
    </row>
    <row r="31" spans="1:2" x14ac:dyDescent="0.25">
      <c r="A31">
        <v>201306272</v>
      </c>
      <c r="B31">
        <v>225.64</v>
      </c>
    </row>
    <row r="32" spans="1:2" x14ac:dyDescent="0.25">
      <c r="A32">
        <v>201307900</v>
      </c>
      <c r="B32">
        <v>230.15</v>
      </c>
    </row>
    <row r="33" spans="1:2" x14ac:dyDescent="0.25">
      <c r="A33">
        <v>2016071158</v>
      </c>
      <c r="B33">
        <v>227.46</v>
      </c>
    </row>
    <row r="34" spans="1:2" x14ac:dyDescent="0.25">
      <c r="A34">
        <v>2014071989</v>
      </c>
      <c r="B34">
        <v>229.51</v>
      </c>
    </row>
    <row r="35" spans="1:2" x14ac:dyDescent="0.25">
      <c r="A35">
        <v>201306500</v>
      </c>
      <c r="B35">
        <v>254.5</v>
      </c>
    </row>
    <row r="36" spans="1:2" x14ac:dyDescent="0.25">
      <c r="A36">
        <v>2014061818</v>
      </c>
      <c r="B36">
        <v>264.77</v>
      </c>
    </row>
    <row r="37" spans="1:2" x14ac:dyDescent="0.25">
      <c r="A37">
        <v>2014061773</v>
      </c>
      <c r="B37">
        <v>264.95999999999998</v>
      </c>
    </row>
    <row r="38" spans="1:2" x14ac:dyDescent="0.25">
      <c r="A38">
        <v>201306321</v>
      </c>
      <c r="B38">
        <v>269.64</v>
      </c>
    </row>
    <row r="39" spans="1:2" x14ac:dyDescent="0.25">
      <c r="A39">
        <v>201307764</v>
      </c>
      <c r="B39">
        <v>277.22000000000003</v>
      </c>
    </row>
    <row r="40" spans="1:2" x14ac:dyDescent="0.25">
      <c r="A40">
        <v>2016093856</v>
      </c>
      <c r="B40">
        <v>288.08999999999997</v>
      </c>
    </row>
    <row r="41" spans="1:2" x14ac:dyDescent="0.25">
      <c r="A41">
        <v>2018050257</v>
      </c>
      <c r="B41">
        <v>293.5</v>
      </c>
    </row>
    <row r="42" spans="1:2" x14ac:dyDescent="0.25">
      <c r="A42">
        <v>2015093768</v>
      </c>
      <c r="B42">
        <v>299.10000000000002</v>
      </c>
    </row>
    <row r="43" spans="1:2" x14ac:dyDescent="0.25">
      <c r="A43">
        <v>2016081450</v>
      </c>
      <c r="B43">
        <v>321.76</v>
      </c>
    </row>
    <row r="44" spans="1:2" x14ac:dyDescent="0.25">
      <c r="A44">
        <v>2016062285</v>
      </c>
      <c r="B44">
        <v>321.86</v>
      </c>
    </row>
    <row r="45" spans="1:2" x14ac:dyDescent="0.25">
      <c r="A45">
        <v>201306273</v>
      </c>
      <c r="B45">
        <v>336.6</v>
      </c>
    </row>
    <row r="46" spans="1:2" x14ac:dyDescent="0.25">
      <c r="A46">
        <v>201307621</v>
      </c>
      <c r="B46">
        <v>349.47</v>
      </c>
    </row>
    <row r="47" spans="1:2" x14ac:dyDescent="0.25">
      <c r="A47">
        <v>2017033958</v>
      </c>
      <c r="B47">
        <v>376.94</v>
      </c>
    </row>
    <row r="48" spans="1:2" x14ac:dyDescent="0.25">
      <c r="A48">
        <v>2014071926</v>
      </c>
      <c r="B48">
        <v>378.2</v>
      </c>
    </row>
    <row r="49" spans="1:2" x14ac:dyDescent="0.25">
      <c r="A49">
        <v>2014082200</v>
      </c>
      <c r="B49">
        <v>383.79</v>
      </c>
    </row>
    <row r="50" spans="1:2" x14ac:dyDescent="0.25">
      <c r="A50">
        <v>2018090584</v>
      </c>
      <c r="B50">
        <v>389.76</v>
      </c>
    </row>
    <row r="51" spans="1:2" x14ac:dyDescent="0.25">
      <c r="A51">
        <v>2018070347</v>
      </c>
      <c r="B51">
        <v>412.71</v>
      </c>
    </row>
    <row r="52" spans="1:2" x14ac:dyDescent="0.25">
      <c r="A52">
        <v>2017090130</v>
      </c>
      <c r="B52">
        <v>411.93</v>
      </c>
    </row>
    <row r="53" spans="1:2" x14ac:dyDescent="0.25">
      <c r="A53">
        <v>2014071922</v>
      </c>
      <c r="B53">
        <v>442.93</v>
      </c>
    </row>
    <row r="54" spans="1:2" x14ac:dyDescent="0.25">
      <c r="A54">
        <v>2015093555</v>
      </c>
      <c r="B54">
        <v>697.21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18706-A788-4267-AD4B-E0E9321BD8A9}">
  <dimension ref="A1:Q265"/>
  <sheetViews>
    <sheetView workbookViewId="0"/>
  </sheetViews>
  <sheetFormatPr defaultRowHeight="15" x14ac:dyDescent="0.25"/>
  <cols>
    <col min="1" max="1" width="12.140625" bestFit="1" customWidth="1"/>
    <col min="2" max="2" width="15.85546875" bestFit="1" customWidth="1"/>
    <col min="3" max="3" width="23.7109375" bestFit="1" customWidth="1"/>
    <col min="4" max="4" width="9.42578125" bestFit="1" customWidth="1"/>
    <col min="5" max="5" width="10.28515625" bestFit="1" customWidth="1"/>
    <col min="6" max="6" width="7.7109375" bestFit="1" customWidth="1"/>
    <col min="7" max="7" width="7" bestFit="1" customWidth="1"/>
    <col min="8" max="8" width="8.5703125" bestFit="1" customWidth="1"/>
    <col min="9" max="9" width="8.7109375" bestFit="1" customWidth="1"/>
    <col min="10" max="10" width="9.28515625" style="36" bestFit="1" customWidth="1"/>
    <col min="12" max="12" width="5.28515625" hidden="1" customWidth="1"/>
    <col min="13" max="13" width="9.28515625" style="36" bestFit="1" customWidth="1"/>
    <col min="14" max="14" width="9.42578125" bestFit="1" customWidth="1"/>
    <col min="15" max="15" width="5.28515625" hidden="1" customWidth="1"/>
    <col min="16" max="16" width="9.28515625" style="36" bestFit="1" customWidth="1"/>
    <col min="17" max="17" width="9.42578125" bestFit="1" customWidth="1"/>
  </cols>
  <sheetData>
    <row r="1" spans="1:17" ht="24.75" x14ac:dyDescent="0.25">
      <c r="A1" s="1" t="s">
        <v>0</v>
      </c>
      <c r="B1" s="1" t="s">
        <v>1</v>
      </c>
      <c r="C1" s="1" t="s">
        <v>23</v>
      </c>
      <c r="D1" s="8" t="s">
        <v>21</v>
      </c>
      <c r="E1" s="6" t="s">
        <v>20</v>
      </c>
      <c r="F1" s="5" t="s">
        <v>12</v>
      </c>
      <c r="G1" s="1" t="s">
        <v>13</v>
      </c>
      <c r="H1" s="1" t="s">
        <v>10</v>
      </c>
      <c r="I1" s="4" t="s">
        <v>22</v>
      </c>
      <c r="J1" s="2" t="s">
        <v>3</v>
      </c>
      <c r="K1" s="3" t="s">
        <v>4</v>
      </c>
      <c r="L1" s="3" t="s">
        <v>5</v>
      </c>
      <c r="M1" s="2" t="s">
        <v>6</v>
      </c>
      <c r="N1" s="3" t="s">
        <v>7</v>
      </c>
      <c r="O1" s="3" t="s">
        <v>5</v>
      </c>
      <c r="P1" s="2" t="s">
        <v>8</v>
      </c>
      <c r="Q1" s="3" t="s">
        <v>9</v>
      </c>
    </row>
    <row r="2" spans="1:17" x14ac:dyDescent="0.25">
      <c r="A2">
        <v>201307992</v>
      </c>
      <c r="B2" s="22" t="s">
        <v>177</v>
      </c>
      <c r="C2" t="s">
        <v>178</v>
      </c>
      <c r="D2" t="s">
        <v>58</v>
      </c>
      <c r="E2" t="s">
        <v>52</v>
      </c>
      <c r="F2">
        <v>2005</v>
      </c>
      <c r="G2" t="s">
        <v>682</v>
      </c>
      <c r="H2" t="s">
        <v>502</v>
      </c>
      <c r="I2" t="s">
        <v>606</v>
      </c>
      <c r="J2" s="36">
        <v>58.53</v>
      </c>
      <c r="K2">
        <v>2</v>
      </c>
      <c r="M2" s="36">
        <v>55.420000000000016</v>
      </c>
      <c r="N2">
        <v>1</v>
      </c>
      <c r="P2" s="36">
        <v>63.649999999999977</v>
      </c>
      <c r="Q2">
        <v>4</v>
      </c>
    </row>
    <row r="3" spans="1:17" x14ac:dyDescent="0.25">
      <c r="A3">
        <v>201307920</v>
      </c>
      <c r="B3" t="s">
        <v>461</v>
      </c>
      <c r="C3" t="s">
        <v>462</v>
      </c>
      <c r="D3" t="s">
        <v>58</v>
      </c>
      <c r="E3" t="s">
        <v>52</v>
      </c>
      <c r="F3">
        <v>2002</v>
      </c>
      <c r="G3" t="s">
        <v>684</v>
      </c>
      <c r="H3" t="s">
        <v>502</v>
      </c>
      <c r="I3" t="s">
        <v>606</v>
      </c>
      <c r="J3" s="36">
        <v>101.89499999999998</v>
      </c>
      <c r="K3">
        <v>11</v>
      </c>
      <c r="M3" s="36">
        <v>56.210000000000008</v>
      </c>
      <c r="N3">
        <v>2</v>
      </c>
      <c r="P3" s="36">
        <v>56.274999999999977</v>
      </c>
      <c r="Q3">
        <v>3</v>
      </c>
    </row>
    <row r="4" spans="1:17" x14ac:dyDescent="0.25">
      <c r="A4">
        <v>201306313</v>
      </c>
      <c r="B4" s="22" t="s">
        <v>146</v>
      </c>
      <c r="C4" t="s">
        <v>237</v>
      </c>
      <c r="D4" t="s">
        <v>58</v>
      </c>
      <c r="E4" t="s">
        <v>52</v>
      </c>
      <c r="F4">
        <v>2002</v>
      </c>
      <c r="G4" t="s">
        <v>684</v>
      </c>
      <c r="H4" t="s">
        <v>514</v>
      </c>
      <c r="I4" t="s">
        <v>514</v>
      </c>
      <c r="J4" s="36">
        <v>66.5</v>
      </c>
      <c r="K4">
        <v>3</v>
      </c>
      <c r="M4" s="36">
        <v>58.105000000000018</v>
      </c>
      <c r="N4">
        <v>3</v>
      </c>
      <c r="P4" s="36">
        <v>50</v>
      </c>
      <c r="Q4">
        <v>2</v>
      </c>
    </row>
    <row r="5" spans="1:17" x14ac:dyDescent="0.25">
      <c r="A5">
        <v>2014072133</v>
      </c>
      <c r="B5" t="s">
        <v>278</v>
      </c>
      <c r="C5" t="s">
        <v>160</v>
      </c>
      <c r="D5" t="s">
        <v>97</v>
      </c>
      <c r="E5" t="s">
        <v>52</v>
      </c>
      <c r="F5">
        <v>2003</v>
      </c>
      <c r="G5" t="s">
        <v>683</v>
      </c>
      <c r="J5" s="36">
        <v>70.180000000000007</v>
      </c>
      <c r="K5">
        <v>4</v>
      </c>
      <c r="M5" s="36">
        <v>62.605000000000018</v>
      </c>
      <c r="N5">
        <v>4</v>
      </c>
      <c r="P5" s="36">
        <v>70.854999999999961</v>
      </c>
      <c r="Q5">
        <v>5</v>
      </c>
    </row>
    <row r="6" spans="1:17" x14ac:dyDescent="0.25">
      <c r="A6">
        <v>2014072015</v>
      </c>
      <c r="B6" t="s">
        <v>254</v>
      </c>
      <c r="C6" t="s">
        <v>160</v>
      </c>
      <c r="D6" t="s">
        <v>97</v>
      </c>
      <c r="E6" t="s">
        <v>52</v>
      </c>
      <c r="F6">
        <v>2003</v>
      </c>
      <c r="G6" t="s">
        <v>683</v>
      </c>
      <c r="J6" s="36">
        <v>108.74000000000001</v>
      </c>
      <c r="K6">
        <v>12</v>
      </c>
      <c r="M6" s="36">
        <v>63.225000000000023</v>
      </c>
      <c r="N6">
        <v>5</v>
      </c>
      <c r="P6" s="36">
        <v>49.859999999999985</v>
      </c>
      <c r="Q6">
        <v>1</v>
      </c>
    </row>
    <row r="7" spans="1:17" x14ac:dyDescent="0.25">
      <c r="A7">
        <v>2018080538</v>
      </c>
      <c r="B7" t="s">
        <v>744</v>
      </c>
      <c r="C7" t="s">
        <v>745</v>
      </c>
      <c r="D7" t="s">
        <v>636</v>
      </c>
      <c r="E7" t="s">
        <v>52</v>
      </c>
      <c r="F7">
        <v>2003</v>
      </c>
      <c r="G7" t="s">
        <v>683</v>
      </c>
      <c r="J7" s="36">
        <v>87.93</v>
      </c>
      <c r="K7">
        <v>7</v>
      </c>
      <c r="M7" s="36">
        <v>63.67</v>
      </c>
      <c r="N7">
        <v>6</v>
      </c>
      <c r="P7" s="36">
        <v>990</v>
      </c>
    </row>
    <row r="8" spans="1:17" x14ac:dyDescent="0.25">
      <c r="A8">
        <v>2018070453</v>
      </c>
      <c r="B8" t="s">
        <v>647</v>
      </c>
      <c r="C8" t="s">
        <v>648</v>
      </c>
      <c r="D8" t="s">
        <v>94</v>
      </c>
      <c r="E8" t="s">
        <v>52</v>
      </c>
      <c r="F8">
        <v>2005</v>
      </c>
      <c r="G8" t="s">
        <v>682</v>
      </c>
      <c r="H8" t="s">
        <v>502</v>
      </c>
      <c r="I8" t="s">
        <v>631</v>
      </c>
      <c r="J8" s="36">
        <v>192.98399999999998</v>
      </c>
      <c r="K8">
        <v>40</v>
      </c>
      <c r="M8" s="36">
        <v>67.63</v>
      </c>
      <c r="N8">
        <v>7</v>
      </c>
      <c r="P8" s="36">
        <v>990</v>
      </c>
    </row>
    <row r="9" spans="1:17" x14ac:dyDescent="0.25">
      <c r="A9">
        <v>2018080514</v>
      </c>
      <c r="B9" t="s">
        <v>768</v>
      </c>
      <c r="C9" t="s">
        <v>170</v>
      </c>
      <c r="D9" t="s">
        <v>94</v>
      </c>
      <c r="E9" t="s">
        <v>52</v>
      </c>
      <c r="F9">
        <v>2003</v>
      </c>
      <c r="G9" t="s">
        <v>683</v>
      </c>
      <c r="J9" s="36">
        <v>132.935</v>
      </c>
      <c r="K9">
        <v>24</v>
      </c>
      <c r="M9" s="36">
        <v>74.09</v>
      </c>
      <c r="N9">
        <v>8</v>
      </c>
      <c r="P9" s="36">
        <v>990</v>
      </c>
    </row>
    <row r="10" spans="1:17" x14ac:dyDescent="0.25">
      <c r="A10">
        <v>201307952</v>
      </c>
      <c r="B10" t="s">
        <v>317</v>
      </c>
      <c r="C10" t="s">
        <v>318</v>
      </c>
      <c r="D10" t="s">
        <v>58</v>
      </c>
      <c r="E10" t="s">
        <v>52</v>
      </c>
      <c r="F10">
        <v>2004</v>
      </c>
      <c r="G10" t="s">
        <v>683</v>
      </c>
      <c r="H10" t="s">
        <v>514</v>
      </c>
      <c r="I10" t="s">
        <v>514</v>
      </c>
      <c r="J10" s="36">
        <v>81.215000000000003</v>
      </c>
      <c r="K10">
        <v>5</v>
      </c>
      <c r="M10" s="36">
        <v>74.144999999999996</v>
      </c>
      <c r="N10">
        <v>9</v>
      </c>
      <c r="P10" s="36">
        <v>172.22500000000002</v>
      </c>
      <c r="Q10">
        <v>16</v>
      </c>
    </row>
    <row r="11" spans="1:17" x14ac:dyDescent="0.25">
      <c r="A11">
        <v>2015073168</v>
      </c>
      <c r="B11" t="s">
        <v>181</v>
      </c>
      <c r="C11" t="s">
        <v>327</v>
      </c>
      <c r="D11" t="s">
        <v>58</v>
      </c>
      <c r="E11" t="s">
        <v>52</v>
      </c>
      <c r="F11">
        <v>2004</v>
      </c>
      <c r="G11" t="s">
        <v>683</v>
      </c>
      <c r="H11" t="s">
        <v>514</v>
      </c>
      <c r="I11" t="s">
        <v>514</v>
      </c>
      <c r="J11" s="36">
        <v>113.05</v>
      </c>
      <c r="K11">
        <v>13</v>
      </c>
      <c r="M11" s="36">
        <v>76.72</v>
      </c>
      <c r="N11">
        <v>10</v>
      </c>
      <c r="P11" s="36">
        <v>101.42999999999998</v>
      </c>
      <c r="Q11">
        <v>8</v>
      </c>
    </row>
    <row r="12" spans="1:17" x14ac:dyDescent="0.25">
      <c r="A12">
        <v>201306271</v>
      </c>
      <c r="B12" t="s">
        <v>239</v>
      </c>
      <c r="C12" t="s">
        <v>139</v>
      </c>
      <c r="E12" t="s">
        <v>52</v>
      </c>
      <c r="F12">
        <v>2004</v>
      </c>
      <c r="G12" t="s">
        <v>683</v>
      </c>
      <c r="J12" s="36">
        <v>114.03999999999999</v>
      </c>
      <c r="K12">
        <v>14</v>
      </c>
      <c r="M12" s="36">
        <v>79.28000000000003</v>
      </c>
      <c r="N12">
        <v>11</v>
      </c>
      <c r="P12" s="36">
        <v>153.83999999999997</v>
      </c>
      <c r="Q12">
        <v>14</v>
      </c>
    </row>
    <row r="13" spans="1:17" x14ac:dyDescent="0.25">
      <c r="A13">
        <v>2015062971</v>
      </c>
      <c r="B13" t="s">
        <v>92</v>
      </c>
      <c r="C13" t="s">
        <v>93</v>
      </c>
      <c r="D13" t="s">
        <v>94</v>
      </c>
      <c r="E13" t="s">
        <v>52</v>
      </c>
      <c r="F13">
        <v>2005</v>
      </c>
      <c r="G13" t="s">
        <v>682</v>
      </c>
      <c r="H13" t="s">
        <v>502</v>
      </c>
      <c r="I13" t="s">
        <v>631</v>
      </c>
      <c r="J13" s="36">
        <v>224.77199999999999</v>
      </c>
      <c r="K13">
        <v>49</v>
      </c>
      <c r="M13" s="36">
        <v>86.5</v>
      </c>
      <c r="N13">
        <v>12</v>
      </c>
      <c r="P13" s="36">
        <v>990</v>
      </c>
    </row>
    <row r="14" spans="1:17" x14ac:dyDescent="0.25">
      <c r="A14">
        <v>201306123</v>
      </c>
      <c r="B14" t="s">
        <v>304</v>
      </c>
      <c r="C14" t="s">
        <v>305</v>
      </c>
      <c r="E14" t="s">
        <v>52</v>
      </c>
      <c r="F14">
        <v>2003</v>
      </c>
      <c r="G14" t="s">
        <v>683</v>
      </c>
      <c r="H14" t="s">
        <v>615</v>
      </c>
      <c r="I14" t="s">
        <v>616</v>
      </c>
      <c r="J14" s="36">
        <v>136.22500000000002</v>
      </c>
      <c r="K14">
        <v>25</v>
      </c>
      <c r="M14" s="36">
        <v>90.925000000000011</v>
      </c>
      <c r="N14">
        <v>13</v>
      </c>
      <c r="P14" s="36">
        <v>136.12</v>
      </c>
      <c r="Q14">
        <v>12</v>
      </c>
    </row>
    <row r="15" spans="1:17" x14ac:dyDescent="0.25">
      <c r="A15">
        <v>201306112</v>
      </c>
      <c r="B15" s="22" t="s">
        <v>365</v>
      </c>
      <c r="C15" t="s">
        <v>366</v>
      </c>
      <c r="D15" t="s">
        <v>58</v>
      </c>
      <c r="E15" t="s">
        <v>52</v>
      </c>
      <c r="F15">
        <v>2004</v>
      </c>
      <c r="G15" t="s">
        <v>683</v>
      </c>
      <c r="H15" t="s">
        <v>514</v>
      </c>
      <c r="I15" t="s">
        <v>514</v>
      </c>
      <c r="J15" s="36">
        <v>181.82499999999999</v>
      </c>
      <c r="K15">
        <v>37</v>
      </c>
      <c r="M15" s="36">
        <v>91.300000000000011</v>
      </c>
      <c r="N15">
        <v>14</v>
      </c>
      <c r="P15" s="36">
        <v>148.94</v>
      </c>
      <c r="Q15">
        <v>13</v>
      </c>
    </row>
    <row r="16" spans="1:17" x14ac:dyDescent="0.25">
      <c r="A16">
        <v>201307964</v>
      </c>
      <c r="B16" t="s">
        <v>252</v>
      </c>
      <c r="C16" t="s">
        <v>253</v>
      </c>
      <c r="D16" t="s">
        <v>58</v>
      </c>
      <c r="E16" t="s">
        <v>52</v>
      </c>
      <c r="F16">
        <v>2004</v>
      </c>
      <c r="G16" t="s">
        <v>683</v>
      </c>
      <c r="H16" t="s">
        <v>514</v>
      </c>
      <c r="I16" t="s">
        <v>514</v>
      </c>
      <c r="J16" s="36">
        <v>101.14999999999998</v>
      </c>
      <c r="K16">
        <v>10</v>
      </c>
      <c r="M16" s="36">
        <v>95.725000000000023</v>
      </c>
      <c r="N16">
        <v>15</v>
      </c>
      <c r="P16" s="36">
        <v>121.94999999999999</v>
      </c>
      <c r="Q16">
        <v>10</v>
      </c>
    </row>
    <row r="17" spans="1:17" x14ac:dyDescent="0.25">
      <c r="A17">
        <v>2013101667</v>
      </c>
      <c r="B17" t="s">
        <v>375</v>
      </c>
      <c r="C17" t="s">
        <v>376</v>
      </c>
      <c r="E17" t="s">
        <v>52</v>
      </c>
      <c r="F17">
        <v>2003</v>
      </c>
      <c r="G17" t="s">
        <v>683</v>
      </c>
      <c r="H17" t="s">
        <v>598</v>
      </c>
      <c r="I17" t="s">
        <v>598</v>
      </c>
      <c r="J17" s="36">
        <v>58.41</v>
      </c>
      <c r="K17">
        <v>1</v>
      </c>
      <c r="M17" s="36">
        <v>98.314999999999998</v>
      </c>
      <c r="N17">
        <v>16</v>
      </c>
      <c r="P17" s="36">
        <v>99.049999999999983</v>
      </c>
      <c r="Q17">
        <v>7</v>
      </c>
    </row>
    <row r="18" spans="1:17" x14ac:dyDescent="0.25">
      <c r="A18">
        <v>201307905</v>
      </c>
      <c r="B18" t="s">
        <v>440</v>
      </c>
      <c r="C18" t="s">
        <v>128</v>
      </c>
      <c r="D18" t="s">
        <v>58</v>
      </c>
      <c r="E18" t="s">
        <v>52</v>
      </c>
      <c r="F18">
        <v>2002</v>
      </c>
      <c r="G18" t="s">
        <v>684</v>
      </c>
      <c r="H18" t="s">
        <v>514</v>
      </c>
      <c r="I18" t="s">
        <v>514</v>
      </c>
      <c r="J18" s="36">
        <v>137.57499999999999</v>
      </c>
      <c r="K18">
        <v>26</v>
      </c>
      <c r="M18" s="36">
        <v>106.495</v>
      </c>
      <c r="N18">
        <v>17</v>
      </c>
      <c r="P18" s="36">
        <v>227.73999999999995</v>
      </c>
      <c r="Q18">
        <v>22</v>
      </c>
    </row>
    <row r="19" spans="1:17" x14ac:dyDescent="0.25">
      <c r="A19">
        <v>201306252</v>
      </c>
      <c r="B19" t="s">
        <v>395</v>
      </c>
      <c r="C19" t="s">
        <v>396</v>
      </c>
      <c r="D19" t="s">
        <v>58</v>
      </c>
      <c r="E19" t="s">
        <v>52</v>
      </c>
      <c r="F19">
        <v>2002</v>
      </c>
      <c r="G19" t="s">
        <v>684</v>
      </c>
      <c r="H19" t="s">
        <v>502</v>
      </c>
      <c r="I19" t="s">
        <v>606</v>
      </c>
      <c r="J19" s="36">
        <v>91.269999999999982</v>
      </c>
      <c r="K19">
        <v>9</v>
      </c>
      <c r="M19" s="36">
        <v>111.70499999999998</v>
      </c>
      <c r="N19">
        <v>18</v>
      </c>
      <c r="P19" s="36">
        <v>93.849999999999966</v>
      </c>
      <c r="Q19">
        <v>6</v>
      </c>
    </row>
    <row r="20" spans="1:17" x14ac:dyDescent="0.25">
      <c r="A20">
        <v>2015073139</v>
      </c>
      <c r="B20" t="s">
        <v>240</v>
      </c>
      <c r="C20" t="s">
        <v>241</v>
      </c>
      <c r="D20" t="s">
        <v>58</v>
      </c>
      <c r="E20" t="s">
        <v>52</v>
      </c>
      <c r="F20">
        <v>2004</v>
      </c>
      <c r="G20" t="s">
        <v>683</v>
      </c>
      <c r="H20" t="s">
        <v>515</v>
      </c>
      <c r="I20" t="s">
        <v>610</v>
      </c>
      <c r="J20" s="36">
        <v>122.61000000000001</v>
      </c>
      <c r="K20">
        <v>16</v>
      </c>
      <c r="M20" s="36">
        <v>112.59</v>
      </c>
      <c r="N20">
        <v>19</v>
      </c>
      <c r="P20" s="36">
        <v>122.64999999999998</v>
      </c>
      <c r="Q20">
        <v>11</v>
      </c>
    </row>
    <row r="21" spans="1:17" x14ac:dyDescent="0.25">
      <c r="A21">
        <v>2018080536</v>
      </c>
      <c r="B21" t="s">
        <v>749</v>
      </c>
      <c r="C21" t="s">
        <v>750</v>
      </c>
      <c r="D21" t="s">
        <v>344</v>
      </c>
      <c r="E21" t="s">
        <v>52</v>
      </c>
      <c r="F21">
        <v>2004</v>
      </c>
      <c r="G21" t="s">
        <v>683</v>
      </c>
      <c r="J21" s="36">
        <v>90.47999999999999</v>
      </c>
      <c r="K21">
        <v>8</v>
      </c>
      <c r="M21" s="36">
        <v>112.61</v>
      </c>
      <c r="N21">
        <v>20</v>
      </c>
      <c r="P21" s="36">
        <v>990</v>
      </c>
    </row>
    <row r="22" spans="1:17" x14ac:dyDescent="0.25">
      <c r="A22">
        <v>2014061818</v>
      </c>
      <c r="B22" t="s">
        <v>319</v>
      </c>
      <c r="C22" t="s">
        <v>320</v>
      </c>
      <c r="E22" t="s">
        <v>52</v>
      </c>
      <c r="F22">
        <v>2004</v>
      </c>
      <c r="G22" t="s">
        <v>683</v>
      </c>
      <c r="H22" t="s">
        <v>598</v>
      </c>
      <c r="J22" s="36">
        <v>124.685</v>
      </c>
      <c r="K22">
        <v>18</v>
      </c>
      <c r="M22" s="36">
        <v>113.02500000000003</v>
      </c>
      <c r="N22">
        <v>21</v>
      </c>
      <c r="P22" s="36">
        <v>206.995</v>
      </c>
      <c r="Q22">
        <v>21</v>
      </c>
    </row>
    <row r="23" spans="1:17" x14ac:dyDescent="0.25">
      <c r="A23">
        <v>2014071970</v>
      </c>
      <c r="B23" t="s">
        <v>181</v>
      </c>
      <c r="C23" t="s">
        <v>182</v>
      </c>
      <c r="E23" t="s">
        <v>52</v>
      </c>
      <c r="F23">
        <v>2005</v>
      </c>
      <c r="G23" t="s">
        <v>682</v>
      </c>
      <c r="H23" t="s">
        <v>514</v>
      </c>
      <c r="I23" t="s">
        <v>514</v>
      </c>
      <c r="J23" s="36">
        <v>178.53000000000003</v>
      </c>
      <c r="K23">
        <v>36</v>
      </c>
      <c r="M23" s="36">
        <v>113.6</v>
      </c>
      <c r="N23">
        <v>22</v>
      </c>
      <c r="P23" s="36">
        <v>263.54199999999997</v>
      </c>
      <c r="Q23">
        <v>24</v>
      </c>
    </row>
    <row r="24" spans="1:17" x14ac:dyDescent="0.25">
      <c r="A24">
        <v>2018080527</v>
      </c>
      <c r="B24" t="s">
        <v>754</v>
      </c>
      <c r="C24" t="s">
        <v>755</v>
      </c>
      <c r="D24" t="s">
        <v>344</v>
      </c>
      <c r="E24" t="s">
        <v>52</v>
      </c>
      <c r="F24">
        <v>2005</v>
      </c>
      <c r="G24" t="s">
        <v>682</v>
      </c>
      <c r="J24" s="36">
        <v>175.815</v>
      </c>
      <c r="K24">
        <v>33</v>
      </c>
      <c r="M24" s="36">
        <v>115.11</v>
      </c>
      <c r="N24">
        <v>23</v>
      </c>
      <c r="P24" s="36">
        <v>990</v>
      </c>
    </row>
    <row r="25" spans="1:17" x14ac:dyDescent="0.25">
      <c r="A25">
        <v>201306319</v>
      </c>
      <c r="B25" t="s">
        <v>255</v>
      </c>
      <c r="C25" t="s">
        <v>105</v>
      </c>
      <c r="E25" t="s">
        <v>52</v>
      </c>
      <c r="F25">
        <v>2003</v>
      </c>
      <c r="G25" t="s">
        <v>683</v>
      </c>
      <c r="H25" t="s">
        <v>514</v>
      </c>
      <c r="I25" t="s">
        <v>514</v>
      </c>
      <c r="J25" s="36">
        <v>126.625</v>
      </c>
      <c r="K25">
        <v>20</v>
      </c>
      <c r="M25" s="36">
        <v>126.61500000000001</v>
      </c>
      <c r="N25">
        <v>24</v>
      </c>
      <c r="P25" s="36">
        <v>203.88499999999999</v>
      </c>
      <c r="Q25">
        <v>20</v>
      </c>
    </row>
    <row r="26" spans="1:17" x14ac:dyDescent="0.25">
      <c r="A26">
        <v>2018080528</v>
      </c>
      <c r="B26" t="s">
        <v>756</v>
      </c>
      <c r="C26" t="s">
        <v>757</v>
      </c>
      <c r="D26" t="s">
        <v>344</v>
      </c>
      <c r="E26" t="s">
        <v>52</v>
      </c>
      <c r="F26">
        <v>2005</v>
      </c>
      <c r="G26" t="s">
        <v>682</v>
      </c>
      <c r="J26" s="36">
        <v>990</v>
      </c>
      <c r="M26" s="36">
        <v>130.51999999999998</v>
      </c>
      <c r="N26">
        <v>25</v>
      </c>
      <c r="P26" s="36">
        <v>990</v>
      </c>
    </row>
    <row r="27" spans="1:17" x14ac:dyDescent="0.25">
      <c r="A27">
        <v>2016071158</v>
      </c>
      <c r="B27" t="s">
        <v>537</v>
      </c>
      <c r="C27" t="s">
        <v>538</v>
      </c>
      <c r="D27" t="s">
        <v>58</v>
      </c>
      <c r="E27" t="s">
        <v>52</v>
      </c>
      <c r="F27">
        <v>2006</v>
      </c>
      <c r="G27" t="s">
        <v>682</v>
      </c>
      <c r="H27" t="s">
        <v>539</v>
      </c>
      <c r="I27" t="s">
        <v>614</v>
      </c>
      <c r="J27" s="36">
        <v>177.2</v>
      </c>
      <c r="K27">
        <v>35</v>
      </c>
      <c r="M27" s="36">
        <v>133.785</v>
      </c>
      <c r="N27">
        <v>26</v>
      </c>
      <c r="P27" s="36">
        <v>990</v>
      </c>
    </row>
    <row r="28" spans="1:17" x14ac:dyDescent="0.25">
      <c r="A28">
        <v>2015073354</v>
      </c>
      <c r="B28" t="s">
        <v>188</v>
      </c>
      <c r="C28" t="s">
        <v>189</v>
      </c>
      <c r="E28" t="s">
        <v>52</v>
      </c>
      <c r="F28">
        <v>2005</v>
      </c>
      <c r="G28" t="s">
        <v>682</v>
      </c>
      <c r="H28" t="s">
        <v>502</v>
      </c>
      <c r="I28" t="s">
        <v>606</v>
      </c>
      <c r="J28" s="36">
        <v>189.7</v>
      </c>
      <c r="K28">
        <v>39</v>
      </c>
      <c r="M28" s="36">
        <v>137.19</v>
      </c>
      <c r="N28">
        <v>27</v>
      </c>
      <c r="P28" s="36">
        <v>990</v>
      </c>
    </row>
    <row r="29" spans="1:17" x14ac:dyDescent="0.25">
      <c r="A29">
        <v>2015093768</v>
      </c>
      <c r="B29" t="s">
        <v>225</v>
      </c>
      <c r="C29" t="s">
        <v>226</v>
      </c>
      <c r="E29" t="s">
        <v>52</v>
      </c>
      <c r="F29">
        <v>2004</v>
      </c>
      <c r="G29" t="s">
        <v>683</v>
      </c>
      <c r="H29" t="s">
        <v>598</v>
      </c>
      <c r="I29" t="s">
        <v>606</v>
      </c>
      <c r="J29" s="36">
        <v>170.27500000000001</v>
      </c>
      <c r="K29">
        <v>31</v>
      </c>
      <c r="M29" s="36">
        <v>143.91500000000002</v>
      </c>
      <c r="N29">
        <v>28</v>
      </c>
      <c r="P29" s="36">
        <v>310.10500000000002</v>
      </c>
      <c r="Q29">
        <v>26</v>
      </c>
    </row>
    <row r="30" spans="1:17" x14ac:dyDescent="0.25">
      <c r="A30">
        <v>201301514</v>
      </c>
      <c r="B30" t="s">
        <v>142</v>
      </c>
      <c r="C30" t="s">
        <v>277</v>
      </c>
      <c r="D30" t="s">
        <v>58</v>
      </c>
      <c r="E30" t="s">
        <v>52</v>
      </c>
      <c r="F30">
        <v>2003</v>
      </c>
      <c r="G30" t="s">
        <v>683</v>
      </c>
      <c r="H30" t="s">
        <v>598</v>
      </c>
      <c r="I30" t="s">
        <v>598</v>
      </c>
      <c r="J30" s="36">
        <v>87.82</v>
      </c>
      <c r="K30">
        <v>6</v>
      </c>
      <c r="M30" s="36">
        <v>146.76999999999998</v>
      </c>
      <c r="N30">
        <v>29</v>
      </c>
      <c r="P30" s="36">
        <v>172.995</v>
      </c>
      <c r="Q30">
        <v>17</v>
      </c>
    </row>
    <row r="31" spans="1:17" x14ac:dyDescent="0.25">
      <c r="A31">
        <v>2015052964</v>
      </c>
      <c r="B31" t="s">
        <v>369</v>
      </c>
      <c r="C31" t="s">
        <v>370</v>
      </c>
      <c r="D31" t="s">
        <v>58</v>
      </c>
      <c r="E31" t="s">
        <v>52</v>
      </c>
      <c r="F31">
        <v>2004</v>
      </c>
      <c r="G31" t="s">
        <v>683</v>
      </c>
      <c r="H31" t="s">
        <v>502</v>
      </c>
      <c r="I31" t="s">
        <v>606</v>
      </c>
      <c r="J31" s="36">
        <v>118.16500000000002</v>
      </c>
      <c r="K31">
        <v>15</v>
      </c>
      <c r="M31" s="36">
        <v>147.065</v>
      </c>
      <c r="N31">
        <v>30</v>
      </c>
      <c r="P31" s="36">
        <v>307.60000000000002</v>
      </c>
      <c r="Q31">
        <v>25</v>
      </c>
    </row>
    <row r="32" spans="1:17" x14ac:dyDescent="0.25">
      <c r="A32">
        <v>2014071989</v>
      </c>
      <c r="B32" t="s">
        <v>146</v>
      </c>
      <c r="C32" t="s">
        <v>147</v>
      </c>
      <c r="E32" t="s">
        <v>52</v>
      </c>
      <c r="F32">
        <v>2005</v>
      </c>
      <c r="G32" t="s">
        <v>682</v>
      </c>
      <c r="H32" t="s">
        <v>502</v>
      </c>
      <c r="I32" t="s">
        <v>606</v>
      </c>
      <c r="J32" s="36">
        <v>301.995</v>
      </c>
      <c r="K32">
        <v>54</v>
      </c>
      <c r="M32" s="36">
        <v>147.28</v>
      </c>
      <c r="N32">
        <v>31</v>
      </c>
      <c r="P32" s="36">
        <v>990</v>
      </c>
    </row>
    <row r="33" spans="1:17" x14ac:dyDescent="0.25">
      <c r="A33">
        <v>2018070435</v>
      </c>
      <c r="B33" t="s">
        <v>637</v>
      </c>
      <c r="C33" t="s">
        <v>638</v>
      </c>
      <c r="D33" t="s">
        <v>639</v>
      </c>
      <c r="E33" t="s">
        <v>52</v>
      </c>
      <c r="F33">
        <v>2005</v>
      </c>
      <c r="G33" t="s">
        <v>682</v>
      </c>
      <c r="J33" s="36">
        <v>132.19499999999999</v>
      </c>
      <c r="K33">
        <v>23</v>
      </c>
      <c r="M33" s="36">
        <v>147.38999999999999</v>
      </c>
      <c r="N33">
        <v>32</v>
      </c>
      <c r="P33" s="36">
        <v>990</v>
      </c>
    </row>
    <row r="34" spans="1:17" x14ac:dyDescent="0.25">
      <c r="A34">
        <v>201307621</v>
      </c>
      <c r="B34" t="s">
        <v>314</v>
      </c>
      <c r="C34" t="s">
        <v>116</v>
      </c>
      <c r="D34" t="s">
        <v>58</v>
      </c>
      <c r="E34" t="s">
        <v>52</v>
      </c>
      <c r="F34">
        <v>2003</v>
      </c>
      <c r="G34" t="s">
        <v>683</v>
      </c>
      <c r="H34" t="s">
        <v>502</v>
      </c>
      <c r="I34" t="s">
        <v>606</v>
      </c>
      <c r="J34" s="36">
        <v>130.095</v>
      </c>
      <c r="K34">
        <v>22</v>
      </c>
      <c r="M34" s="36">
        <v>150.22500000000002</v>
      </c>
      <c r="N34">
        <v>33</v>
      </c>
      <c r="P34" s="36">
        <v>164.03999999999996</v>
      </c>
      <c r="Q34">
        <v>15</v>
      </c>
    </row>
    <row r="35" spans="1:17" x14ac:dyDescent="0.25">
      <c r="A35">
        <v>2014071926</v>
      </c>
      <c r="B35" t="s">
        <v>89</v>
      </c>
      <c r="C35" t="s">
        <v>90</v>
      </c>
      <c r="D35" t="s">
        <v>58</v>
      </c>
      <c r="E35" t="s">
        <v>52</v>
      </c>
      <c r="F35">
        <v>2005</v>
      </c>
      <c r="G35" t="s">
        <v>682</v>
      </c>
      <c r="H35" t="s">
        <v>502</v>
      </c>
      <c r="I35" t="s">
        <v>606</v>
      </c>
      <c r="J35" s="36">
        <v>205.76000000000005</v>
      </c>
      <c r="K35">
        <v>44</v>
      </c>
      <c r="M35" s="36">
        <v>154.86000000000001</v>
      </c>
      <c r="N35">
        <v>34</v>
      </c>
      <c r="P35" s="36">
        <v>195.13</v>
      </c>
      <c r="Q35">
        <v>19</v>
      </c>
    </row>
    <row r="36" spans="1:17" x14ac:dyDescent="0.25">
      <c r="A36">
        <v>2014071929</v>
      </c>
      <c r="B36" t="s">
        <v>62</v>
      </c>
      <c r="C36" t="s">
        <v>63</v>
      </c>
      <c r="D36" t="s">
        <v>58</v>
      </c>
      <c r="E36" t="s">
        <v>52</v>
      </c>
      <c r="F36">
        <v>2005</v>
      </c>
      <c r="G36" t="s">
        <v>682</v>
      </c>
      <c r="H36" t="s">
        <v>515</v>
      </c>
      <c r="I36" t="s">
        <v>610</v>
      </c>
      <c r="J36" s="36">
        <v>169.81199999999998</v>
      </c>
      <c r="K36">
        <v>30</v>
      </c>
      <c r="M36" s="36">
        <v>155.255</v>
      </c>
      <c r="N36">
        <v>35</v>
      </c>
      <c r="P36" s="36">
        <v>990</v>
      </c>
    </row>
    <row r="37" spans="1:17" x14ac:dyDescent="0.25">
      <c r="A37">
        <v>201307691</v>
      </c>
      <c r="B37" t="s">
        <v>417</v>
      </c>
      <c r="C37" t="s">
        <v>418</v>
      </c>
      <c r="E37" t="s">
        <v>52</v>
      </c>
      <c r="F37">
        <v>2001</v>
      </c>
      <c r="G37" t="s">
        <v>684</v>
      </c>
      <c r="H37" t="s">
        <v>515</v>
      </c>
      <c r="J37" s="36">
        <v>129.73500000000001</v>
      </c>
      <c r="K37">
        <v>21</v>
      </c>
      <c r="M37" s="36">
        <v>160.76499999999999</v>
      </c>
      <c r="N37">
        <v>36</v>
      </c>
      <c r="P37" s="36">
        <v>443.21799999999985</v>
      </c>
      <c r="Q37">
        <v>27</v>
      </c>
    </row>
    <row r="38" spans="1:17" x14ac:dyDescent="0.25">
      <c r="A38">
        <v>201306283</v>
      </c>
      <c r="B38" t="s">
        <v>328</v>
      </c>
      <c r="C38" t="s">
        <v>329</v>
      </c>
      <c r="E38" t="s">
        <v>52</v>
      </c>
      <c r="F38">
        <v>2003</v>
      </c>
      <c r="G38" t="s">
        <v>683</v>
      </c>
      <c r="H38" t="s">
        <v>514</v>
      </c>
      <c r="J38" s="36">
        <v>194.64</v>
      </c>
      <c r="K38">
        <v>41</v>
      </c>
      <c r="M38" s="36">
        <v>163.86500000000001</v>
      </c>
      <c r="N38">
        <v>37</v>
      </c>
      <c r="P38" s="36">
        <v>990</v>
      </c>
    </row>
    <row r="39" spans="1:17" x14ac:dyDescent="0.25">
      <c r="A39">
        <v>201306287</v>
      </c>
      <c r="B39" t="s">
        <v>464</v>
      </c>
      <c r="C39" t="s">
        <v>465</v>
      </c>
      <c r="D39" t="s">
        <v>58</v>
      </c>
      <c r="E39" t="s">
        <v>52</v>
      </c>
      <c r="F39">
        <v>2002</v>
      </c>
      <c r="G39" t="s">
        <v>684</v>
      </c>
      <c r="H39" t="s">
        <v>514</v>
      </c>
      <c r="I39" t="s">
        <v>514</v>
      </c>
      <c r="J39" s="36">
        <v>164.64249999999998</v>
      </c>
      <c r="K39">
        <v>29</v>
      </c>
      <c r="M39" s="36">
        <v>171.14900000000006</v>
      </c>
      <c r="N39">
        <v>38</v>
      </c>
      <c r="P39" s="36">
        <v>118.14249999999998</v>
      </c>
      <c r="Q39">
        <v>9</v>
      </c>
    </row>
    <row r="40" spans="1:17" x14ac:dyDescent="0.25">
      <c r="A40">
        <v>2016062306</v>
      </c>
      <c r="B40" t="s">
        <v>102</v>
      </c>
      <c r="C40" t="s">
        <v>103</v>
      </c>
      <c r="D40" t="s">
        <v>58</v>
      </c>
      <c r="E40" t="s">
        <v>52</v>
      </c>
      <c r="F40">
        <v>2005</v>
      </c>
      <c r="G40" t="s">
        <v>682</v>
      </c>
      <c r="H40" t="s">
        <v>513</v>
      </c>
      <c r="I40" t="s">
        <v>609</v>
      </c>
      <c r="J40" s="36">
        <v>349.99299999999999</v>
      </c>
      <c r="K40">
        <v>59</v>
      </c>
      <c r="M40" s="36">
        <v>171.38499999999999</v>
      </c>
      <c r="N40">
        <v>39</v>
      </c>
      <c r="P40" s="36">
        <v>990</v>
      </c>
    </row>
    <row r="41" spans="1:17" x14ac:dyDescent="0.25">
      <c r="A41">
        <v>201306273</v>
      </c>
      <c r="B41" t="s">
        <v>138</v>
      </c>
      <c r="C41" t="s">
        <v>139</v>
      </c>
      <c r="E41" t="s">
        <v>52</v>
      </c>
      <c r="F41">
        <v>2005</v>
      </c>
      <c r="G41" t="s">
        <v>682</v>
      </c>
      <c r="J41" s="36">
        <v>211.05500000000001</v>
      </c>
      <c r="K41">
        <v>46</v>
      </c>
      <c r="M41" s="36">
        <v>177.76</v>
      </c>
      <c r="N41">
        <v>40</v>
      </c>
      <c r="P41" s="36">
        <v>990</v>
      </c>
    </row>
    <row r="42" spans="1:17" x14ac:dyDescent="0.25">
      <c r="A42">
        <v>2018080523</v>
      </c>
      <c r="B42" t="s">
        <v>772</v>
      </c>
      <c r="C42" t="s">
        <v>773</v>
      </c>
      <c r="D42" t="s">
        <v>764</v>
      </c>
      <c r="E42" t="s">
        <v>52</v>
      </c>
      <c r="F42">
        <v>2003</v>
      </c>
      <c r="G42" t="s">
        <v>683</v>
      </c>
      <c r="J42" s="36">
        <v>160.48000000000002</v>
      </c>
      <c r="K42">
        <v>28</v>
      </c>
      <c r="M42" s="36">
        <v>179.43</v>
      </c>
      <c r="N42">
        <v>41</v>
      </c>
      <c r="P42" s="36">
        <v>990</v>
      </c>
    </row>
    <row r="43" spans="1:17" x14ac:dyDescent="0.25">
      <c r="A43">
        <v>2016062285</v>
      </c>
      <c r="B43" t="s">
        <v>151</v>
      </c>
      <c r="C43" t="s">
        <v>588</v>
      </c>
      <c r="E43" t="s">
        <v>52</v>
      </c>
      <c r="F43">
        <v>2005</v>
      </c>
      <c r="G43" t="s">
        <v>682</v>
      </c>
      <c r="H43" t="s">
        <v>513</v>
      </c>
      <c r="I43" t="s">
        <v>513</v>
      </c>
      <c r="J43" s="36">
        <v>176.23200000000003</v>
      </c>
      <c r="K43">
        <v>34</v>
      </c>
      <c r="M43" s="36">
        <v>181.45</v>
      </c>
      <c r="N43">
        <v>42</v>
      </c>
      <c r="P43" s="36">
        <v>990</v>
      </c>
    </row>
    <row r="44" spans="1:17" x14ac:dyDescent="0.25">
      <c r="A44">
        <v>2018050257</v>
      </c>
      <c r="B44" t="s">
        <v>248</v>
      </c>
      <c r="C44" t="s">
        <v>575</v>
      </c>
      <c r="D44" t="s">
        <v>58</v>
      </c>
      <c r="E44" t="s">
        <v>52</v>
      </c>
      <c r="F44">
        <v>2001</v>
      </c>
      <c r="G44" t="s">
        <v>684</v>
      </c>
      <c r="H44" t="s">
        <v>539</v>
      </c>
      <c r="I44" t="s">
        <v>614</v>
      </c>
      <c r="J44" s="36">
        <v>464.65199999999999</v>
      </c>
      <c r="K44">
        <v>69</v>
      </c>
      <c r="M44" s="36">
        <v>186.86500000000001</v>
      </c>
      <c r="N44">
        <v>43</v>
      </c>
      <c r="P44" s="36">
        <v>990</v>
      </c>
    </row>
    <row r="45" spans="1:17" x14ac:dyDescent="0.25">
      <c r="A45">
        <v>2014082200</v>
      </c>
      <c r="B45" t="s">
        <v>259</v>
      </c>
      <c r="C45" t="s">
        <v>260</v>
      </c>
      <c r="E45" t="s">
        <v>52</v>
      </c>
      <c r="F45">
        <v>2003</v>
      </c>
      <c r="G45" t="s">
        <v>683</v>
      </c>
      <c r="H45" t="s">
        <v>598</v>
      </c>
      <c r="I45" t="s">
        <v>606</v>
      </c>
      <c r="J45" s="36">
        <v>123.45499999999998</v>
      </c>
      <c r="K45">
        <v>17</v>
      </c>
      <c r="M45" s="36">
        <v>191.05</v>
      </c>
      <c r="N45">
        <v>44</v>
      </c>
      <c r="P45" s="36">
        <v>990</v>
      </c>
    </row>
    <row r="46" spans="1:17" x14ac:dyDescent="0.25">
      <c r="A46">
        <v>2018080529</v>
      </c>
      <c r="B46" t="s">
        <v>746</v>
      </c>
      <c r="C46" t="s">
        <v>747</v>
      </c>
      <c r="D46" t="s">
        <v>636</v>
      </c>
      <c r="E46" t="s">
        <v>52</v>
      </c>
      <c r="F46">
        <v>2005</v>
      </c>
      <c r="G46" t="s">
        <v>682</v>
      </c>
      <c r="J46" s="36">
        <v>481.548</v>
      </c>
      <c r="K46">
        <v>71</v>
      </c>
      <c r="M46" s="36">
        <v>202.89</v>
      </c>
      <c r="N46">
        <v>45</v>
      </c>
      <c r="P46" s="36">
        <v>990</v>
      </c>
    </row>
    <row r="47" spans="1:17" x14ac:dyDescent="0.25">
      <c r="A47">
        <v>2016062270</v>
      </c>
      <c r="B47" t="s">
        <v>447</v>
      </c>
      <c r="C47" t="s">
        <v>63</v>
      </c>
      <c r="D47" t="s">
        <v>58</v>
      </c>
      <c r="E47" t="s">
        <v>52</v>
      </c>
      <c r="F47">
        <v>2002</v>
      </c>
      <c r="G47" t="s">
        <v>684</v>
      </c>
      <c r="H47" t="s">
        <v>539</v>
      </c>
      <c r="I47" t="s">
        <v>614</v>
      </c>
      <c r="J47" s="36">
        <v>268.62</v>
      </c>
      <c r="K47">
        <v>53</v>
      </c>
      <c r="M47" s="36">
        <v>206.07000000000005</v>
      </c>
      <c r="N47">
        <v>46</v>
      </c>
      <c r="P47" s="36">
        <v>194.03499999999997</v>
      </c>
      <c r="Q47">
        <v>18</v>
      </c>
    </row>
    <row r="48" spans="1:17" x14ac:dyDescent="0.25">
      <c r="A48">
        <v>2014072020</v>
      </c>
      <c r="B48" t="s">
        <v>363</v>
      </c>
      <c r="C48" t="s">
        <v>364</v>
      </c>
      <c r="E48" t="s">
        <v>52</v>
      </c>
      <c r="F48">
        <v>2004</v>
      </c>
      <c r="G48" t="s">
        <v>683</v>
      </c>
      <c r="H48" t="s">
        <v>514</v>
      </c>
      <c r="J48" s="36">
        <v>210.98500000000001</v>
      </c>
      <c r="K48">
        <v>45</v>
      </c>
      <c r="M48" s="36">
        <v>208.81500000000005</v>
      </c>
      <c r="N48">
        <v>47</v>
      </c>
      <c r="P48" s="36">
        <v>237.44499999999999</v>
      </c>
      <c r="Q48">
        <v>23</v>
      </c>
    </row>
    <row r="49" spans="1:17" x14ac:dyDescent="0.25">
      <c r="A49">
        <v>2015062979</v>
      </c>
      <c r="B49" t="s">
        <v>179</v>
      </c>
      <c r="C49" t="s">
        <v>180</v>
      </c>
      <c r="E49" t="s">
        <v>52</v>
      </c>
      <c r="F49">
        <v>2005</v>
      </c>
      <c r="G49" t="s">
        <v>682</v>
      </c>
      <c r="H49" t="s">
        <v>611</v>
      </c>
      <c r="I49" t="s">
        <v>609</v>
      </c>
      <c r="J49" s="36">
        <v>260.82</v>
      </c>
      <c r="K49">
        <v>52</v>
      </c>
      <c r="M49" s="36">
        <v>219.88</v>
      </c>
      <c r="N49">
        <v>48</v>
      </c>
      <c r="P49" s="36">
        <v>990</v>
      </c>
    </row>
    <row r="50" spans="1:17" x14ac:dyDescent="0.25">
      <c r="A50">
        <v>2014092509</v>
      </c>
      <c r="B50" t="s">
        <v>365</v>
      </c>
      <c r="C50" t="s">
        <v>260</v>
      </c>
      <c r="E50" t="s">
        <v>52</v>
      </c>
      <c r="F50">
        <v>2004</v>
      </c>
      <c r="G50" t="s">
        <v>683</v>
      </c>
      <c r="I50" t="s">
        <v>606</v>
      </c>
      <c r="J50" s="36">
        <v>183.07499999999999</v>
      </c>
      <c r="K50">
        <v>38</v>
      </c>
      <c r="M50" s="36">
        <v>224.24</v>
      </c>
      <c r="N50">
        <v>49</v>
      </c>
      <c r="P50" s="36">
        <v>990</v>
      </c>
    </row>
    <row r="51" spans="1:17" x14ac:dyDescent="0.25">
      <c r="A51">
        <v>2018080535</v>
      </c>
      <c r="B51" t="s">
        <v>743</v>
      </c>
      <c r="C51" t="s">
        <v>742</v>
      </c>
      <c r="D51" t="s">
        <v>636</v>
      </c>
      <c r="E51" t="s">
        <v>52</v>
      </c>
      <c r="F51">
        <v>2006</v>
      </c>
      <c r="G51" t="s">
        <v>682</v>
      </c>
      <c r="J51" s="36">
        <v>381.45500000000004</v>
      </c>
      <c r="K51">
        <v>61</v>
      </c>
      <c r="M51" s="36">
        <v>225.44499999999999</v>
      </c>
      <c r="N51">
        <v>50</v>
      </c>
      <c r="P51" s="36">
        <v>990</v>
      </c>
    </row>
    <row r="52" spans="1:17" x14ac:dyDescent="0.25">
      <c r="A52">
        <v>2014061773</v>
      </c>
      <c r="B52" t="s">
        <v>336</v>
      </c>
      <c r="C52" t="s">
        <v>337</v>
      </c>
      <c r="D52" t="s">
        <v>58</v>
      </c>
      <c r="E52" t="s">
        <v>52</v>
      </c>
      <c r="F52">
        <v>2003</v>
      </c>
      <c r="G52" t="s">
        <v>683</v>
      </c>
      <c r="H52" t="s">
        <v>598</v>
      </c>
      <c r="I52" t="s">
        <v>513</v>
      </c>
      <c r="J52" s="36">
        <v>143.6</v>
      </c>
      <c r="K52">
        <v>27</v>
      </c>
      <c r="M52" s="36">
        <v>226.67599999999999</v>
      </c>
      <c r="N52">
        <v>51</v>
      </c>
      <c r="P52" s="36">
        <v>990</v>
      </c>
    </row>
    <row r="53" spans="1:17" x14ac:dyDescent="0.25">
      <c r="A53">
        <v>2018080530</v>
      </c>
      <c r="B53" t="s">
        <v>758</v>
      </c>
      <c r="C53" t="s">
        <v>759</v>
      </c>
      <c r="D53" t="s">
        <v>157</v>
      </c>
      <c r="E53" t="s">
        <v>52</v>
      </c>
      <c r="F53">
        <v>2006</v>
      </c>
      <c r="G53" t="s">
        <v>682</v>
      </c>
      <c r="J53" s="36">
        <v>383.23500000000001</v>
      </c>
      <c r="K53">
        <v>62</v>
      </c>
      <c r="M53" s="36">
        <v>233.06</v>
      </c>
      <c r="N53">
        <v>52</v>
      </c>
      <c r="P53" s="36">
        <v>990</v>
      </c>
    </row>
    <row r="54" spans="1:17" x14ac:dyDescent="0.25">
      <c r="A54">
        <v>2015093757</v>
      </c>
      <c r="B54" t="s">
        <v>72</v>
      </c>
      <c r="C54" t="s">
        <v>73</v>
      </c>
      <c r="E54" t="s">
        <v>52</v>
      </c>
      <c r="F54">
        <v>2005</v>
      </c>
      <c r="G54" t="s">
        <v>682</v>
      </c>
      <c r="H54" t="s">
        <v>598</v>
      </c>
      <c r="I54" t="s">
        <v>606</v>
      </c>
      <c r="J54" s="36">
        <v>202.21199999999999</v>
      </c>
      <c r="K54">
        <v>43</v>
      </c>
      <c r="M54" s="36">
        <v>237.61500000000001</v>
      </c>
      <c r="N54">
        <v>53</v>
      </c>
      <c r="P54" s="36">
        <v>990</v>
      </c>
    </row>
    <row r="55" spans="1:17" x14ac:dyDescent="0.25">
      <c r="A55">
        <v>2017061784</v>
      </c>
      <c r="B55" t="s">
        <v>227</v>
      </c>
      <c r="C55" t="s">
        <v>228</v>
      </c>
      <c r="D55" t="s">
        <v>58</v>
      </c>
      <c r="E55" t="s">
        <v>52</v>
      </c>
      <c r="F55">
        <v>2003</v>
      </c>
      <c r="G55" t="s">
        <v>683</v>
      </c>
      <c r="I55" t="s">
        <v>606</v>
      </c>
      <c r="J55" s="36">
        <v>990</v>
      </c>
      <c r="M55" s="36">
        <v>238.89600000000002</v>
      </c>
      <c r="N55">
        <v>54</v>
      </c>
      <c r="P55" s="36">
        <v>990</v>
      </c>
    </row>
    <row r="56" spans="1:17" x14ac:dyDescent="0.25">
      <c r="A56" s="22">
        <v>2018080508</v>
      </c>
      <c r="B56" s="22" t="s">
        <v>669</v>
      </c>
      <c r="C56" s="22" t="s">
        <v>736</v>
      </c>
      <c r="D56" s="22" t="s">
        <v>58</v>
      </c>
      <c r="E56" s="22" t="s">
        <v>52</v>
      </c>
      <c r="F56" s="22">
        <v>2003</v>
      </c>
      <c r="G56" s="22" t="s">
        <v>683</v>
      </c>
      <c r="H56" s="22" t="s">
        <v>598</v>
      </c>
      <c r="I56" s="22" t="s">
        <v>598</v>
      </c>
      <c r="J56" s="36">
        <v>217.56</v>
      </c>
      <c r="K56">
        <v>47</v>
      </c>
      <c r="L56" s="22"/>
      <c r="M56" s="36">
        <v>255.93</v>
      </c>
      <c r="N56">
        <v>55</v>
      </c>
      <c r="O56" s="22"/>
      <c r="P56" s="36">
        <v>990</v>
      </c>
      <c r="Q56" s="22"/>
    </row>
    <row r="57" spans="1:17" x14ac:dyDescent="0.25">
      <c r="A57">
        <v>2018070402</v>
      </c>
      <c r="B57" t="s">
        <v>617</v>
      </c>
      <c r="C57" t="s">
        <v>618</v>
      </c>
      <c r="D57" t="s">
        <v>58</v>
      </c>
      <c r="E57" t="s">
        <v>52</v>
      </c>
      <c r="F57">
        <v>2002</v>
      </c>
      <c r="G57" t="s">
        <v>684</v>
      </c>
      <c r="I57" t="s">
        <v>606</v>
      </c>
      <c r="J57" s="36">
        <v>990</v>
      </c>
      <c r="M57" s="36">
        <v>259.69499999999999</v>
      </c>
      <c r="N57">
        <v>56</v>
      </c>
      <c r="P57" s="36">
        <v>990</v>
      </c>
    </row>
    <row r="58" spans="1:17" x14ac:dyDescent="0.25">
      <c r="A58">
        <v>2014082171</v>
      </c>
      <c r="B58" t="s">
        <v>194</v>
      </c>
      <c r="C58" t="s">
        <v>195</v>
      </c>
      <c r="E58" t="s">
        <v>52</v>
      </c>
      <c r="F58">
        <v>2005</v>
      </c>
      <c r="G58" t="s">
        <v>682</v>
      </c>
      <c r="J58" s="36">
        <v>236.11</v>
      </c>
      <c r="K58">
        <v>51</v>
      </c>
      <c r="M58" s="36">
        <v>269.10500000000002</v>
      </c>
      <c r="N58">
        <v>57</v>
      </c>
      <c r="P58" s="36">
        <v>990</v>
      </c>
    </row>
    <row r="59" spans="1:17" x14ac:dyDescent="0.25">
      <c r="A59">
        <v>2018050263</v>
      </c>
      <c r="B59" t="s">
        <v>570</v>
      </c>
      <c r="C59" t="s">
        <v>60</v>
      </c>
      <c r="D59" t="s">
        <v>58</v>
      </c>
      <c r="E59" t="s">
        <v>52</v>
      </c>
      <c r="F59">
        <v>2006</v>
      </c>
      <c r="G59" t="s">
        <v>682</v>
      </c>
      <c r="H59" t="s">
        <v>513</v>
      </c>
      <c r="J59" s="36">
        <v>196.685</v>
      </c>
      <c r="K59">
        <v>42</v>
      </c>
      <c r="M59" s="36">
        <v>273.21000000000004</v>
      </c>
      <c r="N59">
        <v>58</v>
      </c>
      <c r="P59" s="36">
        <v>990</v>
      </c>
    </row>
    <row r="60" spans="1:17" x14ac:dyDescent="0.25">
      <c r="A60">
        <v>2017053971</v>
      </c>
      <c r="B60" t="s">
        <v>82</v>
      </c>
      <c r="C60" t="s">
        <v>228</v>
      </c>
      <c r="D60" t="s">
        <v>58</v>
      </c>
      <c r="E60" t="s">
        <v>52</v>
      </c>
      <c r="F60">
        <v>2006</v>
      </c>
      <c r="G60" t="s">
        <v>682</v>
      </c>
      <c r="I60" t="s">
        <v>606</v>
      </c>
      <c r="J60" s="36">
        <v>990</v>
      </c>
      <c r="M60" s="36">
        <v>273.37</v>
      </c>
      <c r="N60">
        <v>59</v>
      </c>
      <c r="P60" s="36">
        <v>990</v>
      </c>
    </row>
    <row r="61" spans="1:17" x14ac:dyDescent="0.25">
      <c r="A61">
        <v>2014071922</v>
      </c>
      <c r="B61" t="s">
        <v>663</v>
      </c>
      <c r="C61" t="s">
        <v>253</v>
      </c>
      <c r="D61" t="s">
        <v>58</v>
      </c>
      <c r="E61" t="s">
        <v>52</v>
      </c>
      <c r="F61">
        <v>2006</v>
      </c>
      <c r="G61" t="s">
        <v>682</v>
      </c>
      <c r="H61" t="s">
        <v>514</v>
      </c>
      <c r="I61" t="s">
        <v>514</v>
      </c>
      <c r="J61" s="36">
        <v>509.17200000000003</v>
      </c>
      <c r="K61">
        <v>72</v>
      </c>
      <c r="M61" s="36">
        <v>274.47500000000002</v>
      </c>
      <c r="N61">
        <v>60</v>
      </c>
      <c r="P61" s="36">
        <v>990</v>
      </c>
    </row>
    <row r="62" spans="1:17" x14ac:dyDescent="0.25">
      <c r="A62">
        <v>2018080531</v>
      </c>
      <c r="B62" t="s">
        <v>760</v>
      </c>
      <c r="C62" t="s">
        <v>761</v>
      </c>
      <c r="D62" t="s">
        <v>157</v>
      </c>
      <c r="E62" t="s">
        <v>52</v>
      </c>
      <c r="F62">
        <v>2004</v>
      </c>
      <c r="G62" t="s">
        <v>683</v>
      </c>
      <c r="J62" s="36">
        <v>431.17</v>
      </c>
      <c r="K62">
        <v>67</v>
      </c>
      <c r="M62" s="36">
        <v>282.01499999999999</v>
      </c>
      <c r="N62">
        <v>61</v>
      </c>
      <c r="P62" s="36">
        <v>990</v>
      </c>
    </row>
    <row r="63" spans="1:17" x14ac:dyDescent="0.25">
      <c r="A63">
        <v>2014072123</v>
      </c>
      <c r="B63" t="s">
        <v>315</v>
      </c>
      <c r="C63" t="s">
        <v>316</v>
      </c>
      <c r="E63" t="s">
        <v>52</v>
      </c>
      <c r="F63">
        <v>2003</v>
      </c>
      <c r="G63" t="s">
        <v>683</v>
      </c>
      <c r="H63" t="s">
        <v>513</v>
      </c>
      <c r="I63" t="s">
        <v>513</v>
      </c>
      <c r="J63" s="36">
        <v>333.10799999999995</v>
      </c>
      <c r="K63">
        <v>56</v>
      </c>
      <c r="M63" s="36">
        <v>285.01499999999999</v>
      </c>
      <c r="N63">
        <v>62</v>
      </c>
      <c r="P63" s="36">
        <v>990</v>
      </c>
    </row>
    <row r="64" spans="1:17" x14ac:dyDescent="0.25">
      <c r="A64">
        <v>2014061806</v>
      </c>
      <c r="B64" t="s">
        <v>123</v>
      </c>
      <c r="C64" t="s">
        <v>124</v>
      </c>
      <c r="E64" t="s">
        <v>52</v>
      </c>
      <c r="F64">
        <v>2005</v>
      </c>
      <c r="G64" t="s">
        <v>682</v>
      </c>
      <c r="H64" t="s">
        <v>598</v>
      </c>
      <c r="I64" t="s">
        <v>606</v>
      </c>
      <c r="J64" s="36">
        <v>173.19</v>
      </c>
      <c r="K64">
        <v>32</v>
      </c>
      <c r="M64" s="36">
        <v>294.27</v>
      </c>
      <c r="N64">
        <v>63</v>
      </c>
      <c r="P64" s="36">
        <v>990</v>
      </c>
    </row>
    <row r="65" spans="1:16" x14ac:dyDescent="0.25">
      <c r="A65">
        <v>2017090141</v>
      </c>
      <c r="B65" t="s">
        <v>233</v>
      </c>
      <c r="C65" t="s">
        <v>234</v>
      </c>
      <c r="D65" t="s">
        <v>58</v>
      </c>
      <c r="E65" t="s">
        <v>52</v>
      </c>
      <c r="F65">
        <v>2003</v>
      </c>
      <c r="G65" t="s">
        <v>683</v>
      </c>
      <c r="J65" s="36">
        <v>348.61500000000001</v>
      </c>
      <c r="K65">
        <v>58</v>
      </c>
      <c r="M65" s="36">
        <v>321.97000000000003</v>
      </c>
      <c r="N65">
        <v>64</v>
      </c>
      <c r="P65" s="36">
        <v>990</v>
      </c>
    </row>
    <row r="66" spans="1:16" x14ac:dyDescent="0.25">
      <c r="A66">
        <v>2018080532</v>
      </c>
      <c r="B66" t="s">
        <v>550</v>
      </c>
      <c r="C66" t="s">
        <v>762</v>
      </c>
      <c r="D66" t="s">
        <v>157</v>
      </c>
      <c r="E66" t="s">
        <v>52</v>
      </c>
      <c r="F66">
        <v>2006</v>
      </c>
      <c r="G66" t="s">
        <v>682</v>
      </c>
      <c r="J66" s="36">
        <v>872.77199999999993</v>
      </c>
      <c r="K66">
        <v>74</v>
      </c>
      <c r="M66" s="36">
        <v>329.07</v>
      </c>
      <c r="N66">
        <v>65</v>
      </c>
      <c r="P66" s="36">
        <v>990</v>
      </c>
    </row>
    <row r="67" spans="1:16" x14ac:dyDescent="0.25">
      <c r="A67">
        <v>2017071899</v>
      </c>
      <c r="B67" t="s">
        <v>579</v>
      </c>
      <c r="C67" t="s">
        <v>379</v>
      </c>
      <c r="D67" t="s">
        <v>58</v>
      </c>
      <c r="E67" t="s">
        <v>52</v>
      </c>
      <c r="F67">
        <v>2006</v>
      </c>
      <c r="G67" t="s">
        <v>682</v>
      </c>
      <c r="H67" t="s">
        <v>514</v>
      </c>
      <c r="I67" t="s">
        <v>514</v>
      </c>
      <c r="J67" s="36">
        <v>990</v>
      </c>
      <c r="M67" s="36">
        <v>342.94</v>
      </c>
      <c r="N67">
        <v>66</v>
      </c>
      <c r="P67" s="36">
        <v>990</v>
      </c>
    </row>
    <row r="68" spans="1:16" x14ac:dyDescent="0.25">
      <c r="A68">
        <v>201307818</v>
      </c>
      <c r="B68" t="s">
        <v>358</v>
      </c>
      <c r="C68" t="s">
        <v>359</v>
      </c>
      <c r="E68" t="s">
        <v>52</v>
      </c>
      <c r="F68">
        <v>2004</v>
      </c>
      <c r="G68" t="s">
        <v>683</v>
      </c>
      <c r="J68" s="36">
        <v>233.39500000000001</v>
      </c>
      <c r="K68">
        <v>50</v>
      </c>
      <c r="M68" s="36">
        <v>354.15199999999999</v>
      </c>
      <c r="N68">
        <v>67</v>
      </c>
      <c r="P68" s="36">
        <v>990</v>
      </c>
    </row>
    <row r="69" spans="1:16" x14ac:dyDescent="0.25">
      <c r="A69">
        <v>201307718</v>
      </c>
      <c r="B69" t="s">
        <v>100</v>
      </c>
      <c r="C69" t="s">
        <v>250</v>
      </c>
      <c r="E69" t="s">
        <v>52</v>
      </c>
      <c r="F69">
        <v>2004</v>
      </c>
      <c r="G69" t="s">
        <v>683</v>
      </c>
      <c r="J69" s="36">
        <v>126.285</v>
      </c>
      <c r="K69">
        <v>19</v>
      </c>
      <c r="M69" s="36">
        <v>357.41300000000007</v>
      </c>
      <c r="N69">
        <v>68</v>
      </c>
      <c r="P69" s="36">
        <v>990</v>
      </c>
    </row>
    <row r="70" spans="1:16" x14ac:dyDescent="0.25">
      <c r="A70">
        <v>2016023834</v>
      </c>
      <c r="B70" t="s">
        <v>65</v>
      </c>
      <c r="C70" t="s">
        <v>224</v>
      </c>
      <c r="E70" t="s">
        <v>52</v>
      </c>
      <c r="F70">
        <v>2004</v>
      </c>
      <c r="G70" t="s">
        <v>683</v>
      </c>
      <c r="H70" t="s">
        <v>598</v>
      </c>
      <c r="J70" s="36">
        <v>223.57300000000004</v>
      </c>
      <c r="K70">
        <v>48</v>
      </c>
      <c r="M70" s="36">
        <v>400.21699999999998</v>
      </c>
      <c r="N70">
        <v>69</v>
      </c>
      <c r="P70" s="36">
        <v>990</v>
      </c>
    </row>
    <row r="71" spans="1:16" x14ac:dyDescent="0.25">
      <c r="A71">
        <v>2016081250</v>
      </c>
      <c r="B71" t="s">
        <v>367</v>
      </c>
      <c r="C71" t="s">
        <v>368</v>
      </c>
      <c r="E71" t="s">
        <v>52</v>
      </c>
      <c r="F71">
        <v>2006</v>
      </c>
      <c r="G71" t="s">
        <v>682</v>
      </c>
      <c r="H71" t="s">
        <v>513</v>
      </c>
      <c r="I71" t="s">
        <v>513</v>
      </c>
      <c r="J71" s="36">
        <v>348.16500000000002</v>
      </c>
      <c r="K71">
        <v>57</v>
      </c>
      <c r="M71" s="36">
        <v>416.1</v>
      </c>
      <c r="N71">
        <v>70</v>
      </c>
      <c r="P71" s="36">
        <v>990</v>
      </c>
    </row>
    <row r="72" spans="1:16" x14ac:dyDescent="0.25">
      <c r="A72">
        <v>2018070328</v>
      </c>
      <c r="B72" t="s">
        <v>528</v>
      </c>
      <c r="C72" t="s">
        <v>540</v>
      </c>
      <c r="D72" t="s">
        <v>58</v>
      </c>
      <c r="E72" t="s">
        <v>52</v>
      </c>
      <c r="F72">
        <v>2002</v>
      </c>
      <c r="G72" t="s">
        <v>684</v>
      </c>
      <c r="I72" t="s">
        <v>606</v>
      </c>
      <c r="J72" s="36">
        <v>899.976</v>
      </c>
      <c r="K72">
        <v>75</v>
      </c>
      <c r="M72" s="36">
        <v>419.49</v>
      </c>
      <c r="N72">
        <v>71</v>
      </c>
      <c r="P72" s="36">
        <v>990</v>
      </c>
    </row>
    <row r="73" spans="1:16" x14ac:dyDescent="0.25">
      <c r="A73">
        <v>2016062272</v>
      </c>
      <c r="B73" t="s">
        <v>694</v>
      </c>
      <c r="C73" t="s">
        <v>675</v>
      </c>
      <c r="E73" t="s">
        <v>52</v>
      </c>
      <c r="F73">
        <v>2006</v>
      </c>
      <c r="G73" t="s">
        <v>682</v>
      </c>
      <c r="H73" t="s">
        <v>598</v>
      </c>
      <c r="I73" t="s">
        <v>598</v>
      </c>
      <c r="J73" s="36">
        <v>328.46</v>
      </c>
      <c r="K73">
        <v>55</v>
      </c>
      <c r="M73" s="36">
        <v>428.65499999999997</v>
      </c>
      <c r="N73">
        <v>72</v>
      </c>
      <c r="P73" s="36">
        <v>990</v>
      </c>
    </row>
    <row r="74" spans="1:16" x14ac:dyDescent="0.25">
      <c r="A74">
        <v>2017071925</v>
      </c>
      <c r="B74" t="s">
        <v>279</v>
      </c>
      <c r="C74" t="s">
        <v>63</v>
      </c>
      <c r="D74" t="s">
        <v>58</v>
      </c>
      <c r="E74" t="s">
        <v>52</v>
      </c>
      <c r="F74">
        <v>2004</v>
      </c>
      <c r="G74" t="s">
        <v>683</v>
      </c>
      <c r="H74" t="s">
        <v>513</v>
      </c>
      <c r="I74" t="s">
        <v>513</v>
      </c>
      <c r="J74" s="36">
        <v>466.416</v>
      </c>
      <c r="K74">
        <v>70</v>
      </c>
      <c r="M74" s="36">
        <v>436.18799999999999</v>
      </c>
      <c r="N74">
        <v>73</v>
      </c>
      <c r="P74" s="36">
        <v>990</v>
      </c>
    </row>
    <row r="75" spans="1:16" x14ac:dyDescent="0.25">
      <c r="A75">
        <v>2017080023</v>
      </c>
      <c r="B75" t="s">
        <v>181</v>
      </c>
      <c r="C75" t="s">
        <v>183</v>
      </c>
      <c r="D75" t="s">
        <v>58</v>
      </c>
      <c r="E75" t="s">
        <v>52</v>
      </c>
      <c r="F75">
        <v>2005</v>
      </c>
      <c r="G75" t="s">
        <v>682</v>
      </c>
      <c r="H75" t="s">
        <v>513</v>
      </c>
      <c r="I75" t="s">
        <v>513</v>
      </c>
      <c r="J75" s="36">
        <v>990</v>
      </c>
      <c r="M75" s="36">
        <v>437.43599999999998</v>
      </c>
      <c r="N75">
        <v>74</v>
      </c>
      <c r="P75" s="36">
        <v>990</v>
      </c>
    </row>
    <row r="76" spans="1:16" x14ac:dyDescent="0.25">
      <c r="A76">
        <v>2018070347</v>
      </c>
      <c r="B76" t="s">
        <v>424</v>
      </c>
      <c r="C76" t="s">
        <v>578</v>
      </c>
      <c r="D76" t="s">
        <v>58</v>
      </c>
      <c r="E76" t="s">
        <v>52</v>
      </c>
      <c r="F76">
        <v>2000</v>
      </c>
      <c r="G76" t="s">
        <v>684</v>
      </c>
      <c r="H76" t="s">
        <v>598</v>
      </c>
      <c r="I76" t="s">
        <v>598</v>
      </c>
      <c r="J76" s="36">
        <v>388.21500000000003</v>
      </c>
      <c r="K76">
        <v>64</v>
      </c>
      <c r="M76" s="36">
        <v>496.28499999999997</v>
      </c>
      <c r="N76">
        <v>75</v>
      </c>
      <c r="P76" s="36">
        <v>990</v>
      </c>
    </row>
    <row r="77" spans="1:16" x14ac:dyDescent="0.25">
      <c r="A77">
        <v>2017061796</v>
      </c>
      <c r="B77" t="s">
        <v>129</v>
      </c>
      <c r="C77" t="s">
        <v>269</v>
      </c>
      <c r="D77" t="s">
        <v>58</v>
      </c>
      <c r="E77" t="s">
        <v>52</v>
      </c>
      <c r="F77">
        <v>2004</v>
      </c>
      <c r="G77" t="s">
        <v>683</v>
      </c>
      <c r="H77" t="s">
        <v>598</v>
      </c>
      <c r="I77" t="s">
        <v>598</v>
      </c>
      <c r="J77" s="36">
        <v>383.47500000000002</v>
      </c>
      <c r="K77">
        <v>63</v>
      </c>
      <c r="M77" s="36">
        <v>528.91000000000008</v>
      </c>
      <c r="N77">
        <v>76</v>
      </c>
      <c r="P77" s="36">
        <v>990</v>
      </c>
    </row>
    <row r="78" spans="1:16" x14ac:dyDescent="0.25">
      <c r="A78">
        <v>2017061806</v>
      </c>
      <c r="B78" t="s">
        <v>516</v>
      </c>
      <c r="C78" t="s">
        <v>224</v>
      </c>
      <c r="D78" t="s">
        <v>58</v>
      </c>
      <c r="E78" t="s">
        <v>52</v>
      </c>
      <c r="F78">
        <v>2006</v>
      </c>
      <c r="G78" t="s">
        <v>682</v>
      </c>
      <c r="H78" t="s">
        <v>598</v>
      </c>
      <c r="I78" t="s">
        <v>598</v>
      </c>
      <c r="J78" s="36">
        <v>357.38400000000001</v>
      </c>
      <c r="K78">
        <v>60</v>
      </c>
      <c r="M78" s="36">
        <v>990</v>
      </c>
      <c r="P78" s="36">
        <v>990</v>
      </c>
    </row>
    <row r="79" spans="1:16" x14ac:dyDescent="0.25">
      <c r="A79">
        <v>2018060253</v>
      </c>
      <c r="B79" t="s">
        <v>506</v>
      </c>
      <c r="C79" t="s">
        <v>507</v>
      </c>
      <c r="D79" t="s">
        <v>58</v>
      </c>
      <c r="E79" t="s">
        <v>52</v>
      </c>
      <c r="F79">
        <v>2005</v>
      </c>
      <c r="G79" t="s">
        <v>682</v>
      </c>
      <c r="H79" t="s">
        <v>598</v>
      </c>
      <c r="I79" t="s">
        <v>598</v>
      </c>
      <c r="J79" s="36">
        <v>402.38</v>
      </c>
      <c r="K79">
        <v>65</v>
      </c>
      <c r="M79" s="36">
        <v>990</v>
      </c>
      <c r="P79" s="36">
        <v>990</v>
      </c>
    </row>
    <row r="80" spans="1:16" x14ac:dyDescent="0.25">
      <c r="A80">
        <v>2018060300</v>
      </c>
      <c r="B80" t="s">
        <v>593</v>
      </c>
      <c r="C80" t="s">
        <v>66</v>
      </c>
      <c r="D80" t="s">
        <v>58</v>
      </c>
      <c r="E80" t="s">
        <v>52</v>
      </c>
      <c r="F80">
        <v>2006</v>
      </c>
      <c r="G80" t="s">
        <v>682</v>
      </c>
      <c r="I80" t="s">
        <v>513</v>
      </c>
      <c r="J80" s="36">
        <v>416.1</v>
      </c>
      <c r="K80">
        <v>66</v>
      </c>
      <c r="M80" s="36">
        <v>990</v>
      </c>
      <c r="P80" s="36">
        <v>990</v>
      </c>
    </row>
    <row r="81" spans="1:16" x14ac:dyDescent="0.25">
      <c r="A81">
        <v>2018080495</v>
      </c>
      <c r="B81" t="s">
        <v>667</v>
      </c>
      <c r="C81" t="s">
        <v>668</v>
      </c>
      <c r="D81" t="s">
        <v>58</v>
      </c>
      <c r="E81" t="s">
        <v>52</v>
      </c>
      <c r="F81">
        <v>2006</v>
      </c>
      <c r="G81" t="s">
        <v>682</v>
      </c>
      <c r="H81" t="s">
        <v>513</v>
      </c>
      <c r="I81" t="s">
        <v>513</v>
      </c>
      <c r="J81" s="36">
        <v>431.42500000000001</v>
      </c>
      <c r="K81">
        <v>68</v>
      </c>
      <c r="M81" s="36">
        <v>990</v>
      </c>
      <c r="P81" s="36">
        <v>990</v>
      </c>
    </row>
    <row r="82" spans="1:16" x14ac:dyDescent="0.25">
      <c r="A82">
        <v>2015093555</v>
      </c>
      <c r="B82" t="s">
        <v>528</v>
      </c>
      <c r="C82" t="s">
        <v>414</v>
      </c>
      <c r="E82" t="s">
        <v>52</v>
      </c>
      <c r="F82">
        <v>2006</v>
      </c>
      <c r="G82" t="s">
        <v>682</v>
      </c>
      <c r="H82" t="s">
        <v>515</v>
      </c>
      <c r="I82" t="s">
        <v>610</v>
      </c>
      <c r="J82" s="36">
        <v>539.52</v>
      </c>
      <c r="K82">
        <v>73</v>
      </c>
      <c r="M82" s="36">
        <v>990</v>
      </c>
      <c r="P82" s="36">
        <v>990</v>
      </c>
    </row>
    <row r="83" spans="1:16" x14ac:dyDescent="0.25">
      <c r="A83">
        <v>201306110</v>
      </c>
      <c r="B83" t="s">
        <v>604</v>
      </c>
      <c r="C83" t="s">
        <v>605</v>
      </c>
      <c r="D83" t="s">
        <v>58</v>
      </c>
      <c r="E83" t="s">
        <v>52</v>
      </c>
      <c r="F83">
        <v>1996</v>
      </c>
      <c r="G83" t="s">
        <v>492</v>
      </c>
      <c r="H83" t="s">
        <v>502</v>
      </c>
      <c r="I83" t="s">
        <v>606</v>
      </c>
      <c r="J83" s="36">
        <v>990</v>
      </c>
      <c r="M83" s="36">
        <v>990</v>
      </c>
      <c r="P83" s="36">
        <v>990</v>
      </c>
    </row>
    <row r="84" spans="1:16" x14ac:dyDescent="0.25">
      <c r="A84">
        <v>201306485</v>
      </c>
      <c r="B84" t="s">
        <v>543</v>
      </c>
      <c r="C84" t="s">
        <v>544</v>
      </c>
      <c r="D84" t="s">
        <v>58</v>
      </c>
      <c r="E84" t="s">
        <v>52</v>
      </c>
      <c r="F84">
        <v>1996</v>
      </c>
      <c r="G84" t="s">
        <v>492</v>
      </c>
      <c r="H84" t="s">
        <v>515</v>
      </c>
      <c r="I84" t="s">
        <v>601</v>
      </c>
      <c r="J84" s="36">
        <v>990</v>
      </c>
      <c r="M84" s="36">
        <v>990</v>
      </c>
      <c r="P84" s="36">
        <v>990</v>
      </c>
    </row>
    <row r="85" spans="1:16" x14ac:dyDescent="0.25">
      <c r="A85">
        <v>2017080060</v>
      </c>
      <c r="B85" t="s">
        <v>494</v>
      </c>
      <c r="C85" t="s">
        <v>182</v>
      </c>
      <c r="D85" t="s">
        <v>58</v>
      </c>
      <c r="E85" t="s">
        <v>52</v>
      </c>
      <c r="F85">
        <v>1973</v>
      </c>
      <c r="G85" t="s">
        <v>492</v>
      </c>
      <c r="J85" s="36">
        <v>990</v>
      </c>
      <c r="M85" s="36">
        <v>990</v>
      </c>
      <c r="P85" s="36">
        <v>990</v>
      </c>
    </row>
    <row r="86" spans="1:16" x14ac:dyDescent="0.25">
      <c r="A86">
        <v>2018070444</v>
      </c>
      <c r="B86" t="s">
        <v>640</v>
      </c>
      <c r="C86" t="s">
        <v>569</v>
      </c>
      <c r="D86" t="s">
        <v>97</v>
      </c>
      <c r="E86" t="s">
        <v>52</v>
      </c>
      <c r="F86">
        <v>2005</v>
      </c>
      <c r="G86" t="s">
        <v>682</v>
      </c>
      <c r="J86" s="36">
        <v>990</v>
      </c>
      <c r="M86" s="36">
        <v>990</v>
      </c>
      <c r="P86" s="36">
        <v>990</v>
      </c>
    </row>
    <row r="87" spans="1:16" x14ac:dyDescent="0.25">
      <c r="A87">
        <v>2018080496</v>
      </c>
      <c r="B87" t="s">
        <v>175</v>
      </c>
      <c r="C87" t="s">
        <v>646</v>
      </c>
      <c r="D87" t="s">
        <v>58</v>
      </c>
      <c r="E87" t="s">
        <v>52</v>
      </c>
      <c r="F87">
        <v>2005</v>
      </c>
      <c r="G87" t="s">
        <v>682</v>
      </c>
      <c r="J87" s="36">
        <v>990</v>
      </c>
      <c r="M87" s="36">
        <v>990</v>
      </c>
      <c r="P87" s="36">
        <v>990</v>
      </c>
    </row>
    <row r="88" spans="1:16" x14ac:dyDescent="0.25">
      <c r="A88">
        <v>2018070342</v>
      </c>
      <c r="B88" t="s">
        <v>526</v>
      </c>
      <c r="C88" t="s">
        <v>527</v>
      </c>
      <c r="D88" t="s">
        <v>94</v>
      </c>
      <c r="E88" t="s">
        <v>52</v>
      </c>
      <c r="F88">
        <v>2005</v>
      </c>
      <c r="G88" t="s">
        <v>682</v>
      </c>
      <c r="H88" t="s">
        <v>502</v>
      </c>
      <c r="J88" s="36">
        <v>990</v>
      </c>
      <c r="M88" s="36">
        <v>990</v>
      </c>
      <c r="P88" s="36">
        <v>990</v>
      </c>
    </row>
    <row r="89" spans="1:16" x14ac:dyDescent="0.25">
      <c r="A89">
        <v>201307819</v>
      </c>
      <c r="B89" t="s">
        <v>586</v>
      </c>
      <c r="C89" t="s">
        <v>359</v>
      </c>
      <c r="E89" t="s">
        <v>52</v>
      </c>
      <c r="F89">
        <v>2005</v>
      </c>
      <c r="G89" t="s">
        <v>682</v>
      </c>
      <c r="J89" s="36">
        <v>990</v>
      </c>
      <c r="M89" s="36">
        <v>990</v>
      </c>
      <c r="P89" s="36">
        <v>990</v>
      </c>
    </row>
    <row r="90" spans="1:16" x14ac:dyDescent="0.25">
      <c r="A90">
        <v>2018070441</v>
      </c>
      <c r="B90" t="s">
        <v>655</v>
      </c>
      <c r="C90" t="s">
        <v>656</v>
      </c>
      <c r="D90" t="s">
        <v>97</v>
      </c>
      <c r="E90" t="s">
        <v>52</v>
      </c>
      <c r="F90">
        <v>2006</v>
      </c>
      <c r="G90" t="s">
        <v>682</v>
      </c>
      <c r="J90" s="36">
        <v>990</v>
      </c>
      <c r="M90" s="36">
        <v>990</v>
      </c>
      <c r="P90" s="36">
        <v>990</v>
      </c>
    </row>
    <row r="91" spans="1:16" x14ac:dyDescent="0.25">
      <c r="A91">
        <v>2018020244</v>
      </c>
      <c r="B91" t="s">
        <v>521</v>
      </c>
      <c r="C91" t="s">
        <v>522</v>
      </c>
      <c r="D91" t="s">
        <v>58</v>
      </c>
      <c r="E91" t="s">
        <v>52</v>
      </c>
      <c r="F91">
        <v>2006</v>
      </c>
      <c r="G91" t="s">
        <v>682</v>
      </c>
      <c r="H91" t="s">
        <v>502</v>
      </c>
      <c r="I91" t="s">
        <v>606</v>
      </c>
      <c r="J91" s="36">
        <v>990</v>
      </c>
      <c r="M91" s="36">
        <v>990</v>
      </c>
      <c r="P91" s="36">
        <v>990</v>
      </c>
    </row>
    <row r="92" spans="1:16" x14ac:dyDescent="0.25">
      <c r="A92">
        <v>2018080488</v>
      </c>
      <c r="B92" t="s">
        <v>537</v>
      </c>
      <c r="C92" t="s">
        <v>628</v>
      </c>
      <c r="D92" t="s">
        <v>58</v>
      </c>
      <c r="E92" t="s">
        <v>52</v>
      </c>
      <c r="F92">
        <v>2006</v>
      </c>
      <c r="G92" t="s">
        <v>682</v>
      </c>
      <c r="I92" t="s">
        <v>614</v>
      </c>
      <c r="J92" s="36">
        <v>990</v>
      </c>
      <c r="M92" s="36">
        <v>990</v>
      </c>
      <c r="P92" s="36">
        <v>990</v>
      </c>
    </row>
    <row r="93" spans="1:16" x14ac:dyDescent="0.25">
      <c r="A93">
        <v>2017061787</v>
      </c>
      <c r="B93" t="s">
        <v>576</v>
      </c>
      <c r="C93" t="s">
        <v>577</v>
      </c>
      <c r="D93" t="s">
        <v>58</v>
      </c>
      <c r="E93" t="s">
        <v>52</v>
      </c>
      <c r="F93">
        <v>2006</v>
      </c>
      <c r="G93" t="s">
        <v>682</v>
      </c>
      <c r="H93" t="s">
        <v>598</v>
      </c>
      <c r="I93" t="s">
        <v>598</v>
      </c>
      <c r="J93" s="36">
        <v>990</v>
      </c>
      <c r="M93" s="36">
        <v>990</v>
      </c>
      <c r="P93" s="36">
        <v>990</v>
      </c>
    </row>
    <row r="94" spans="1:16" x14ac:dyDescent="0.25">
      <c r="A94">
        <v>2017071860</v>
      </c>
      <c r="B94" t="s">
        <v>661</v>
      </c>
      <c r="C94" t="s">
        <v>662</v>
      </c>
      <c r="D94" t="s">
        <v>58</v>
      </c>
      <c r="E94" t="s">
        <v>52</v>
      </c>
      <c r="F94">
        <v>2006</v>
      </c>
      <c r="G94" t="s">
        <v>682</v>
      </c>
      <c r="H94" t="s">
        <v>514</v>
      </c>
      <c r="I94" t="s">
        <v>514</v>
      </c>
      <c r="J94" s="36">
        <v>990</v>
      </c>
      <c r="M94" s="36">
        <v>990</v>
      </c>
      <c r="P94" s="36">
        <v>990</v>
      </c>
    </row>
    <row r="95" spans="1:16" x14ac:dyDescent="0.25">
      <c r="A95">
        <v>2016062301</v>
      </c>
      <c r="B95" t="s">
        <v>669</v>
      </c>
      <c r="C95" t="s">
        <v>630</v>
      </c>
      <c r="D95" t="s">
        <v>58</v>
      </c>
      <c r="E95" t="s">
        <v>52</v>
      </c>
      <c r="F95">
        <v>2006</v>
      </c>
      <c r="G95" t="s">
        <v>682</v>
      </c>
      <c r="H95" t="s">
        <v>598</v>
      </c>
      <c r="I95" t="s">
        <v>631</v>
      </c>
      <c r="J95" s="36">
        <v>990</v>
      </c>
      <c r="M95" s="36">
        <v>990</v>
      </c>
      <c r="P95" s="36">
        <v>990</v>
      </c>
    </row>
    <row r="96" spans="1:16" x14ac:dyDescent="0.25">
      <c r="A96">
        <v>2018060304</v>
      </c>
      <c r="B96" t="s">
        <v>572</v>
      </c>
      <c r="C96" t="s">
        <v>573</v>
      </c>
      <c r="D96" t="s">
        <v>58</v>
      </c>
      <c r="E96" t="s">
        <v>52</v>
      </c>
      <c r="F96">
        <v>2006</v>
      </c>
      <c r="G96" t="s">
        <v>682</v>
      </c>
      <c r="H96" t="s">
        <v>502</v>
      </c>
      <c r="I96" t="s">
        <v>631</v>
      </c>
      <c r="J96" s="36">
        <v>990</v>
      </c>
      <c r="M96" s="36">
        <v>990</v>
      </c>
      <c r="P96" s="36">
        <v>990</v>
      </c>
    </row>
    <row r="97" spans="1:16" x14ac:dyDescent="0.25">
      <c r="A97">
        <v>2016062287</v>
      </c>
      <c r="B97" t="s">
        <v>670</v>
      </c>
      <c r="C97" t="s">
        <v>378</v>
      </c>
      <c r="D97" t="s">
        <v>58</v>
      </c>
      <c r="E97" t="s">
        <v>52</v>
      </c>
      <c r="F97">
        <v>2006</v>
      </c>
      <c r="G97" t="s">
        <v>682</v>
      </c>
      <c r="I97" t="s">
        <v>631</v>
      </c>
      <c r="J97" s="36">
        <v>990</v>
      </c>
      <c r="M97" s="36">
        <v>990</v>
      </c>
      <c r="P97" s="36">
        <v>990</v>
      </c>
    </row>
    <row r="98" spans="1:16" x14ac:dyDescent="0.25">
      <c r="A98">
        <v>2018060283</v>
      </c>
      <c r="B98" t="s">
        <v>254</v>
      </c>
      <c r="C98" t="s">
        <v>587</v>
      </c>
      <c r="D98" t="s">
        <v>58</v>
      </c>
      <c r="E98" t="s">
        <v>52</v>
      </c>
      <c r="F98">
        <v>2006</v>
      </c>
      <c r="G98" t="s">
        <v>682</v>
      </c>
      <c r="J98" s="36">
        <v>990</v>
      </c>
      <c r="M98" s="36">
        <v>990</v>
      </c>
      <c r="P98" s="36">
        <v>990</v>
      </c>
    </row>
    <row r="99" spans="1:16" x14ac:dyDescent="0.25">
      <c r="A99">
        <v>2017061790</v>
      </c>
      <c r="B99" t="s">
        <v>523</v>
      </c>
      <c r="C99" t="s">
        <v>524</v>
      </c>
      <c r="D99" t="s">
        <v>58</v>
      </c>
      <c r="E99" t="s">
        <v>52</v>
      </c>
      <c r="F99">
        <v>2006</v>
      </c>
      <c r="G99" t="s">
        <v>682</v>
      </c>
      <c r="J99" s="36">
        <v>990</v>
      </c>
      <c r="M99" s="36">
        <v>990</v>
      </c>
      <c r="P99" s="36">
        <v>990</v>
      </c>
    </row>
    <row r="100" spans="1:16" x14ac:dyDescent="0.25">
      <c r="A100">
        <v>2015073184</v>
      </c>
      <c r="B100" t="s">
        <v>562</v>
      </c>
      <c r="C100" t="s">
        <v>563</v>
      </c>
      <c r="D100" t="s">
        <v>94</v>
      </c>
      <c r="E100" t="s">
        <v>52</v>
      </c>
      <c r="F100">
        <v>2006</v>
      </c>
      <c r="G100" t="s">
        <v>682</v>
      </c>
      <c r="H100" t="s">
        <v>502</v>
      </c>
      <c r="I100" t="s">
        <v>606</v>
      </c>
      <c r="J100" s="36">
        <v>990</v>
      </c>
      <c r="M100" s="36">
        <v>990</v>
      </c>
      <c r="P100" s="36">
        <v>990</v>
      </c>
    </row>
    <row r="101" spans="1:16" x14ac:dyDescent="0.25">
      <c r="A101">
        <v>201306239</v>
      </c>
      <c r="B101" t="s">
        <v>367</v>
      </c>
      <c r="C101" t="s">
        <v>680</v>
      </c>
      <c r="E101" t="s">
        <v>52</v>
      </c>
      <c r="F101">
        <v>2006</v>
      </c>
      <c r="G101" t="s">
        <v>682</v>
      </c>
      <c r="H101" t="s">
        <v>515</v>
      </c>
      <c r="J101" s="36">
        <v>990</v>
      </c>
      <c r="M101" s="36">
        <v>990</v>
      </c>
      <c r="P101" s="36">
        <v>990</v>
      </c>
    </row>
    <row r="102" spans="1:16" x14ac:dyDescent="0.25">
      <c r="A102">
        <v>2017071913</v>
      </c>
      <c r="B102" t="s">
        <v>549</v>
      </c>
      <c r="C102" t="s">
        <v>550</v>
      </c>
      <c r="D102" t="s">
        <v>157</v>
      </c>
      <c r="E102" t="s">
        <v>52</v>
      </c>
      <c r="F102">
        <v>2005</v>
      </c>
      <c r="G102" t="s">
        <v>682</v>
      </c>
      <c r="I102" t="s">
        <v>606</v>
      </c>
      <c r="J102" s="36">
        <v>990</v>
      </c>
      <c r="M102" s="36">
        <v>990</v>
      </c>
      <c r="P102" s="36">
        <v>990</v>
      </c>
    </row>
    <row r="103" spans="1:16" x14ac:dyDescent="0.25">
      <c r="A103">
        <v>2014061765</v>
      </c>
      <c r="B103" t="s">
        <v>82</v>
      </c>
      <c r="C103" t="s">
        <v>84</v>
      </c>
      <c r="E103" t="s">
        <v>52</v>
      </c>
      <c r="F103">
        <v>2005</v>
      </c>
      <c r="G103" t="s">
        <v>682</v>
      </c>
      <c r="I103" t="s">
        <v>606</v>
      </c>
      <c r="J103" s="36">
        <v>990</v>
      </c>
      <c r="M103" s="36">
        <v>990</v>
      </c>
      <c r="P103" s="36">
        <v>990</v>
      </c>
    </row>
    <row r="104" spans="1:16" x14ac:dyDescent="0.25">
      <c r="A104">
        <v>2015062982</v>
      </c>
      <c r="B104" t="s">
        <v>67</v>
      </c>
      <c r="C104" t="s">
        <v>68</v>
      </c>
      <c r="E104" t="s">
        <v>52</v>
      </c>
      <c r="F104">
        <v>2005</v>
      </c>
      <c r="G104" t="s">
        <v>682</v>
      </c>
      <c r="H104" t="s">
        <v>598</v>
      </c>
      <c r="J104" s="36">
        <v>990</v>
      </c>
      <c r="M104" s="36">
        <v>990</v>
      </c>
      <c r="P104" s="36">
        <v>990</v>
      </c>
    </row>
    <row r="105" spans="1:16" x14ac:dyDescent="0.25">
      <c r="A105">
        <v>201306237</v>
      </c>
      <c r="B105" t="s">
        <v>167</v>
      </c>
      <c r="C105" t="s">
        <v>168</v>
      </c>
      <c r="E105" t="s">
        <v>52</v>
      </c>
      <c r="F105">
        <v>2005</v>
      </c>
      <c r="G105" t="s">
        <v>682</v>
      </c>
      <c r="H105" t="s">
        <v>598</v>
      </c>
      <c r="J105" s="36">
        <v>990</v>
      </c>
      <c r="M105" s="36">
        <v>990</v>
      </c>
      <c r="P105" s="36">
        <v>990</v>
      </c>
    </row>
    <row r="106" spans="1:16" x14ac:dyDescent="0.25">
      <c r="A106">
        <v>2018080503</v>
      </c>
      <c r="B106" t="s">
        <v>765</v>
      </c>
      <c r="C106" t="s">
        <v>766</v>
      </c>
      <c r="D106" t="s">
        <v>58</v>
      </c>
      <c r="E106" t="s">
        <v>52</v>
      </c>
      <c r="F106">
        <v>2006</v>
      </c>
      <c r="G106" t="s">
        <v>682</v>
      </c>
      <c r="I106" t="s">
        <v>513</v>
      </c>
      <c r="J106" s="36">
        <v>990</v>
      </c>
      <c r="M106" s="36">
        <v>990</v>
      </c>
      <c r="P106" s="36">
        <v>990</v>
      </c>
    </row>
    <row r="107" spans="1:16" x14ac:dyDescent="0.25">
      <c r="A107">
        <v>2018080466</v>
      </c>
      <c r="B107" t="s">
        <v>365</v>
      </c>
      <c r="C107" t="s">
        <v>623</v>
      </c>
      <c r="D107" t="s">
        <v>94</v>
      </c>
      <c r="E107" t="s">
        <v>52</v>
      </c>
      <c r="F107">
        <v>2003</v>
      </c>
      <c r="G107" t="s">
        <v>683</v>
      </c>
      <c r="H107" t="s">
        <v>502</v>
      </c>
      <c r="I107" t="s">
        <v>606</v>
      </c>
      <c r="J107" s="36">
        <v>990</v>
      </c>
      <c r="M107" s="36">
        <v>990</v>
      </c>
      <c r="P107" s="36">
        <v>990</v>
      </c>
    </row>
    <row r="108" spans="1:16" x14ac:dyDescent="0.25">
      <c r="A108">
        <v>2015083548</v>
      </c>
      <c r="B108" t="s">
        <v>625</v>
      </c>
      <c r="C108" t="s">
        <v>626</v>
      </c>
      <c r="D108" t="s">
        <v>58</v>
      </c>
      <c r="E108" t="s">
        <v>52</v>
      </c>
      <c r="F108">
        <v>2004</v>
      </c>
      <c r="G108" t="s">
        <v>683</v>
      </c>
      <c r="I108" t="s">
        <v>614</v>
      </c>
      <c r="J108" s="36">
        <v>990</v>
      </c>
      <c r="M108" s="36">
        <v>990</v>
      </c>
      <c r="P108" s="36">
        <v>990</v>
      </c>
    </row>
    <row r="109" spans="1:16" x14ac:dyDescent="0.25">
      <c r="A109">
        <v>2018080487</v>
      </c>
      <c r="B109" t="s">
        <v>627</v>
      </c>
      <c r="C109" t="s">
        <v>628</v>
      </c>
      <c r="D109" t="s">
        <v>58</v>
      </c>
      <c r="E109" t="s">
        <v>52</v>
      </c>
      <c r="F109">
        <v>2004</v>
      </c>
      <c r="G109" t="s">
        <v>683</v>
      </c>
      <c r="I109" t="s">
        <v>614</v>
      </c>
      <c r="J109" s="36">
        <v>990</v>
      </c>
      <c r="M109" s="36">
        <v>990</v>
      </c>
      <c r="P109" s="36">
        <v>990</v>
      </c>
    </row>
    <row r="110" spans="1:16" x14ac:dyDescent="0.25">
      <c r="A110">
        <v>2016062300</v>
      </c>
      <c r="B110" t="s">
        <v>629</v>
      </c>
      <c r="C110" t="s">
        <v>630</v>
      </c>
      <c r="D110" t="s">
        <v>58</v>
      </c>
      <c r="E110" t="s">
        <v>52</v>
      </c>
      <c r="F110">
        <v>2004</v>
      </c>
      <c r="G110" t="s">
        <v>683</v>
      </c>
      <c r="H110" t="s">
        <v>598</v>
      </c>
      <c r="I110" t="s">
        <v>631</v>
      </c>
      <c r="J110" s="36">
        <v>990</v>
      </c>
      <c r="M110" s="36">
        <v>990</v>
      </c>
      <c r="P110" s="36">
        <v>990</v>
      </c>
    </row>
    <row r="111" spans="1:16" x14ac:dyDescent="0.25">
      <c r="A111">
        <v>2018080469</v>
      </c>
      <c r="B111" t="s">
        <v>634</v>
      </c>
      <c r="C111" t="s">
        <v>271</v>
      </c>
      <c r="D111" t="s">
        <v>94</v>
      </c>
      <c r="E111" t="s">
        <v>52</v>
      </c>
      <c r="F111">
        <v>2004</v>
      </c>
      <c r="G111" t="s">
        <v>683</v>
      </c>
      <c r="I111" t="s">
        <v>631</v>
      </c>
      <c r="J111" s="36">
        <v>990</v>
      </c>
      <c r="M111" s="36">
        <v>990</v>
      </c>
      <c r="P111" s="36">
        <v>990</v>
      </c>
    </row>
    <row r="112" spans="1:16" x14ac:dyDescent="0.25">
      <c r="A112">
        <v>2018080465</v>
      </c>
      <c r="B112" t="s">
        <v>248</v>
      </c>
      <c r="C112" t="s">
        <v>635</v>
      </c>
      <c r="D112" t="s">
        <v>94</v>
      </c>
      <c r="E112" t="s">
        <v>52</v>
      </c>
      <c r="F112">
        <v>2004</v>
      </c>
      <c r="G112" t="s">
        <v>683</v>
      </c>
      <c r="J112" s="36">
        <v>990</v>
      </c>
      <c r="M112" s="36">
        <v>990</v>
      </c>
      <c r="P112" s="36">
        <v>990</v>
      </c>
    </row>
    <row r="113" spans="1:17" x14ac:dyDescent="0.25">
      <c r="A113">
        <v>2015103808</v>
      </c>
      <c r="B113" t="s">
        <v>167</v>
      </c>
      <c r="C113" t="s">
        <v>571</v>
      </c>
      <c r="E113" t="s">
        <v>52</v>
      </c>
      <c r="F113">
        <v>2004</v>
      </c>
      <c r="G113" t="s">
        <v>683</v>
      </c>
      <c r="H113" t="s">
        <v>598</v>
      </c>
      <c r="J113" s="36">
        <v>990</v>
      </c>
      <c r="M113" s="36">
        <v>990</v>
      </c>
      <c r="P113" s="36">
        <v>990</v>
      </c>
    </row>
    <row r="114" spans="1:17" x14ac:dyDescent="0.25">
      <c r="A114">
        <v>2016093856</v>
      </c>
      <c r="B114" t="s">
        <v>129</v>
      </c>
      <c r="C114" t="s">
        <v>697</v>
      </c>
      <c r="E114" t="s">
        <v>52</v>
      </c>
      <c r="F114">
        <v>2003</v>
      </c>
      <c r="G114" t="s">
        <v>683</v>
      </c>
      <c r="H114" t="s">
        <v>539</v>
      </c>
      <c r="I114" t="s">
        <v>614</v>
      </c>
      <c r="J114" s="36">
        <v>990</v>
      </c>
      <c r="M114" s="36">
        <v>990</v>
      </c>
      <c r="P114" s="36">
        <v>990</v>
      </c>
    </row>
    <row r="115" spans="1:17" x14ac:dyDescent="0.25">
      <c r="A115">
        <v>2016071196</v>
      </c>
      <c r="B115" t="s">
        <v>302</v>
      </c>
      <c r="C115" t="s">
        <v>303</v>
      </c>
      <c r="E115" t="s">
        <v>52</v>
      </c>
      <c r="F115">
        <v>2004</v>
      </c>
      <c r="G115" t="s">
        <v>683</v>
      </c>
      <c r="I115" t="s">
        <v>514</v>
      </c>
      <c r="J115" s="36">
        <v>990</v>
      </c>
      <c r="M115" s="36">
        <v>990</v>
      </c>
      <c r="P115" s="36">
        <v>990</v>
      </c>
    </row>
    <row r="116" spans="1:17" x14ac:dyDescent="0.25">
      <c r="A116">
        <v>2018080509</v>
      </c>
      <c r="B116" t="s">
        <v>528</v>
      </c>
      <c r="C116" t="s">
        <v>739</v>
      </c>
      <c r="D116" t="s">
        <v>58</v>
      </c>
      <c r="E116" t="s">
        <v>52</v>
      </c>
      <c r="F116">
        <v>2004</v>
      </c>
      <c r="G116" t="s">
        <v>683</v>
      </c>
      <c r="H116" t="s">
        <v>513</v>
      </c>
      <c r="I116" t="s">
        <v>513</v>
      </c>
      <c r="J116" s="36">
        <v>990</v>
      </c>
      <c r="M116" s="36">
        <v>990</v>
      </c>
      <c r="P116" s="36">
        <v>990</v>
      </c>
    </row>
    <row r="117" spans="1:17" x14ac:dyDescent="0.25">
      <c r="A117">
        <v>201307654</v>
      </c>
      <c r="B117" t="s">
        <v>547</v>
      </c>
      <c r="C117" t="s">
        <v>548</v>
      </c>
      <c r="D117" t="s">
        <v>58</v>
      </c>
      <c r="E117" t="s">
        <v>52</v>
      </c>
      <c r="F117">
        <v>2001</v>
      </c>
      <c r="G117" t="s">
        <v>684</v>
      </c>
      <c r="H117" t="s">
        <v>514</v>
      </c>
      <c r="I117" t="s">
        <v>601</v>
      </c>
      <c r="J117" s="36">
        <v>990</v>
      </c>
      <c r="M117" s="36">
        <v>990</v>
      </c>
      <c r="P117" s="36">
        <v>990</v>
      </c>
    </row>
    <row r="118" spans="1:17" x14ac:dyDescent="0.25">
      <c r="A118">
        <v>201306227</v>
      </c>
      <c r="B118" t="s">
        <v>612</v>
      </c>
      <c r="C118" t="s">
        <v>613</v>
      </c>
      <c r="D118" t="s">
        <v>58</v>
      </c>
      <c r="E118" t="s">
        <v>52</v>
      </c>
      <c r="F118">
        <v>2001</v>
      </c>
      <c r="G118" t="s">
        <v>684</v>
      </c>
      <c r="H118" t="s">
        <v>514</v>
      </c>
      <c r="I118" t="s">
        <v>601</v>
      </c>
      <c r="J118" s="36">
        <v>990</v>
      </c>
      <c r="M118" s="36">
        <v>990</v>
      </c>
      <c r="P118" s="36">
        <v>990</v>
      </c>
    </row>
    <row r="119" spans="1:17" x14ac:dyDescent="0.25">
      <c r="A119">
        <v>2014071996</v>
      </c>
      <c r="B119" t="s">
        <v>227</v>
      </c>
      <c r="C119" t="s">
        <v>399</v>
      </c>
      <c r="D119" t="s">
        <v>58</v>
      </c>
      <c r="E119" t="s">
        <v>52</v>
      </c>
      <c r="F119">
        <v>2000</v>
      </c>
      <c r="G119" t="s">
        <v>684</v>
      </c>
      <c r="H119" t="s">
        <v>502</v>
      </c>
      <c r="I119" t="s">
        <v>609</v>
      </c>
      <c r="J119" s="36">
        <v>990</v>
      </c>
      <c r="M119" s="36">
        <v>990</v>
      </c>
      <c r="P119" s="36">
        <v>990</v>
      </c>
    </row>
    <row r="120" spans="1:17" x14ac:dyDescent="0.25">
      <c r="A120">
        <v>201307817</v>
      </c>
      <c r="B120" t="s">
        <v>385</v>
      </c>
      <c r="C120" t="s">
        <v>359</v>
      </c>
      <c r="E120" t="s">
        <v>52</v>
      </c>
      <c r="F120">
        <v>2002</v>
      </c>
      <c r="G120" t="s">
        <v>684</v>
      </c>
      <c r="J120" s="36">
        <v>990</v>
      </c>
      <c r="M120" s="36">
        <v>990</v>
      </c>
      <c r="P120" s="36">
        <v>990</v>
      </c>
    </row>
    <row r="121" spans="1:17" x14ac:dyDescent="0.25">
      <c r="A121">
        <v>201306168</v>
      </c>
      <c r="B121" t="s">
        <v>117</v>
      </c>
      <c r="C121" t="s">
        <v>520</v>
      </c>
      <c r="D121" t="s">
        <v>58</v>
      </c>
      <c r="E121" t="s">
        <v>52</v>
      </c>
      <c r="F121">
        <v>1999</v>
      </c>
      <c r="G121" t="s">
        <v>685</v>
      </c>
      <c r="H121" t="s">
        <v>515</v>
      </c>
      <c r="I121" t="s">
        <v>610</v>
      </c>
      <c r="J121" s="36">
        <v>990</v>
      </c>
      <c r="M121" s="36">
        <v>990</v>
      </c>
      <c r="P121" s="36">
        <v>990</v>
      </c>
    </row>
    <row r="122" spans="1:17" x14ac:dyDescent="0.25">
      <c r="A122">
        <v>201306382</v>
      </c>
      <c r="B122" t="s">
        <v>556</v>
      </c>
      <c r="C122" t="s">
        <v>557</v>
      </c>
      <c r="D122" t="s">
        <v>58</v>
      </c>
      <c r="E122" t="s">
        <v>52</v>
      </c>
      <c r="F122">
        <v>1999</v>
      </c>
      <c r="G122" t="s">
        <v>685</v>
      </c>
      <c r="H122" t="s">
        <v>502</v>
      </c>
      <c r="J122" s="36">
        <v>990</v>
      </c>
      <c r="M122" s="36">
        <v>990</v>
      </c>
      <c r="P122" s="36">
        <v>990</v>
      </c>
    </row>
    <row r="123" spans="1:17" x14ac:dyDescent="0.25">
      <c r="A123">
        <v>201306133</v>
      </c>
      <c r="B123" t="s">
        <v>487</v>
      </c>
      <c r="C123" t="s">
        <v>488</v>
      </c>
      <c r="D123" t="s">
        <v>58</v>
      </c>
      <c r="E123" t="s">
        <v>57</v>
      </c>
      <c r="F123">
        <v>1999</v>
      </c>
      <c r="G123" t="s">
        <v>685</v>
      </c>
      <c r="H123" t="s">
        <v>598</v>
      </c>
      <c r="I123" t="s">
        <v>598</v>
      </c>
      <c r="J123" s="36">
        <v>76.52</v>
      </c>
      <c r="K123">
        <v>4</v>
      </c>
      <c r="M123" s="36">
        <v>28.534999999999997</v>
      </c>
      <c r="N123">
        <v>1</v>
      </c>
      <c r="P123" s="36">
        <v>97.684999999999988</v>
      </c>
      <c r="Q123">
        <v>5</v>
      </c>
    </row>
    <row r="124" spans="1:17" x14ac:dyDescent="0.25">
      <c r="A124">
        <v>201306118</v>
      </c>
      <c r="B124" t="s">
        <v>409</v>
      </c>
      <c r="C124" t="s">
        <v>410</v>
      </c>
      <c r="D124" t="s">
        <v>58</v>
      </c>
      <c r="E124" t="s">
        <v>57</v>
      </c>
      <c r="F124">
        <v>2002</v>
      </c>
      <c r="G124" t="s">
        <v>684</v>
      </c>
      <c r="H124" t="s">
        <v>502</v>
      </c>
      <c r="I124" t="s">
        <v>606</v>
      </c>
      <c r="J124" s="36">
        <v>71.460000000000008</v>
      </c>
      <c r="K124">
        <v>2</v>
      </c>
      <c r="M124" s="36">
        <v>62.254999999999995</v>
      </c>
      <c r="N124">
        <v>2</v>
      </c>
      <c r="P124" s="36">
        <v>58.500000000000014</v>
      </c>
      <c r="Q124">
        <v>1</v>
      </c>
    </row>
    <row r="125" spans="1:17" x14ac:dyDescent="0.25">
      <c r="A125">
        <v>201307658</v>
      </c>
      <c r="B125" t="s">
        <v>470</v>
      </c>
      <c r="C125" t="s">
        <v>471</v>
      </c>
      <c r="D125" t="s">
        <v>58</v>
      </c>
      <c r="E125" t="s">
        <v>57</v>
      </c>
      <c r="F125">
        <v>2001</v>
      </c>
      <c r="G125" t="s">
        <v>684</v>
      </c>
      <c r="H125" t="s">
        <v>615</v>
      </c>
      <c r="I125" t="s">
        <v>616</v>
      </c>
      <c r="J125" s="36">
        <v>101.12540000000001</v>
      </c>
      <c r="K125">
        <v>9</v>
      </c>
      <c r="M125" s="36">
        <v>62.817499999999981</v>
      </c>
      <c r="N125">
        <v>3</v>
      </c>
      <c r="P125" s="36">
        <v>68.960000000000022</v>
      </c>
      <c r="Q125">
        <v>3</v>
      </c>
    </row>
    <row r="126" spans="1:17" x14ac:dyDescent="0.25">
      <c r="A126">
        <v>201306324</v>
      </c>
      <c r="B126" t="s">
        <v>190</v>
      </c>
      <c r="C126" t="s">
        <v>345</v>
      </c>
      <c r="D126" t="s">
        <v>58</v>
      </c>
      <c r="E126" t="s">
        <v>57</v>
      </c>
      <c r="F126">
        <v>2003</v>
      </c>
      <c r="G126" t="s">
        <v>683</v>
      </c>
      <c r="H126" t="s">
        <v>502</v>
      </c>
      <c r="J126" s="36">
        <v>84.625</v>
      </c>
      <c r="K126">
        <v>5</v>
      </c>
      <c r="M126" s="36">
        <v>68.61</v>
      </c>
      <c r="N126">
        <v>4</v>
      </c>
      <c r="P126" s="36">
        <v>64.504999999999981</v>
      </c>
      <c r="Q126">
        <v>2</v>
      </c>
    </row>
    <row r="127" spans="1:17" x14ac:dyDescent="0.25">
      <c r="A127">
        <v>201306189</v>
      </c>
      <c r="B127" t="s">
        <v>265</v>
      </c>
      <c r="C127" t="s">
        <v>266</v>
      </c>
      <c r="D127" t="s">
        <v>58</v>
      </c>
      <c r="E127" t="s">
        <v>57</v>
      </c>
      <c r="F127">
        <v>2003</v>
      </c>
      <c r="G127" t="s">
        <v>683</v>
      </c>
      <c r="H127" t="s">
        <v>502</v>
      </c>
      <c r="I127" t="s">
        <v>606</v>
      </c>
      <c r="J127" s="36">
        <v>62.795000000000002</v>
      </c>
      <c r="K127">
        <v>1</v>
      </c>
      <c r="M127" s="36">
        <v>69.495000000000005</v>
      </c>
      <c r="N127">
        <v>5</v>
      </c>
      <c r="P127" s="36">
        <v>81.875000000000014</v>
      </c>
      <c r="Q127">
        <v>4</v>
      </c>
    </row>
    <row r="128" spans="1:17" x14ac:dyDescent="0.25">
      <c r="A128">
        <v>201307795</v>
      </c>
      <c r="B128" t="s">
        <v>441</v>
      </c>
      <c r="C128" t="s">
        <v>205</v>
      </c>
      <c r="D128" t="s">
        <v>58</v>
      </c>
      <c r="E128" t="s">
        <v>57</v>
      </c>
      <c r="F128">
        <v>2002</v>
      </c>
      <c r="G128" t="s">
        <v>684</v>
      </c>
      <c r="H128" t="s">
        <v>514</v>
      </c>
      <c r="I128" t="s">
        <v>514</v>
      </c>
      <c r="J128" s="36">
        <v>98.600000000000023</v>
      </c>
      <c r="K128">
        <v>8</v>
      </c>
      <c r="M128" s="36">
        <v>78.474999999999994</v>
      </c>
      <c r="N128">
        <v>6</v>
      </c>
      <c r="P128" s="36">
        <v>142.96999999999997</v>
      </c>
      <c r="Q128">
        <v>10</v>
      </c>
    </row>
    <row r="129" spans="1:17" x14ac:dyDescent="0.25">
      <c r="A129">
        <v>2015073348</v>
      </c>
      <c r="B129" t="s">
        <v>186</v>
      </c>
      <c r="C129" t="s">
        <v>338</v>
      </c>
      <c r="E129" t="s">
        <v>57</v>
      </c>
      <c r="F129">
        <v>2004</v>
      </c>
      <c r="G129" t="s">
        <v>683</v>
      </c>
      <c r="H129" t="s">
        <v>502</v>
      </c>
      <c r="J129" s="36">
        <v>104.31200000000001</v>
      </c>
      <c r="K129">
        <v>11</v>
      </c>
      <c r="M129" s="36">
        <v>86.81</v>
      </c>
      <c r="N129">
        <v>7</v>
      </c>
      <c r="P129" s="36">
        <v>990</v>
      </c>
    </row>
    <row r="130" spans="1:17" x14ac:dyDescent="0.25">
      <c r="A130">
        <v>2014061820</v>
      </c>
      <c r="B130" t="s">
        <v>274</v>
      </c>
      <c r="C130" t="s">
        <v>276</v>
      </c>
      <c r="D130" t="s">
        <v>58</v>
      </c>
      <c r="E130" t="s">
        <v>57</v>
      </c>
      <c r="F130">
        <v>2003</v>
      </c>
      <c r="G130" t="s">
        <v>683</v>
      </c>
      <c r="H130" t="s">
        <v>514</v>
      </c>
      <c r="I130" t="s">
        <v>514</v>
      </c>
      <c r="J130" s="36">
        <v>102.93</v>
      </c>
      <c r="K130">
        <v>10</v>
      </c>
      <c r="M130" s="36">
        <v>93.435000000000002</v>
      </c>
      <c r="N130">
        <v>8</v>
      </c>
      <c r="P130" s="36">
        <v>158.07</v>
      </c>
      <c r="Q130">
        <v>15</v>
      </c>
    </row>
    <row r="131" spans="1:17" x14ac:dyDescent="0.25">
      <c r="A131">
        <v>201307849</v>
      </c>
      <c r="B131" t="s">
        <v>192</v>
      </c>
      <c r="C131" t="s">
        <v>193</v>
      </c>
      <c r="D131" t="s">
        <v>636</v>
      </c>
      <c r="E131" t="s">
        <v>57</v>
      </c>
      <c r="F131">
        <v>2005</v>
      </c>
      <c r="G131" t="s">
        <v>682</v>
      </c>
      <c r="H131" t="s">
        <v>502</v>
      </c>
      <c r="I131" t="s">
        <v>631</v>
      </c>
      <c r="J131" s="36">
        <v>142.54</v>
      </c>
      <c r="K131">
        <v>18</v>
      </c>
      <c r="M131" s="36">
        <v>96.02</v>
      </c>
      <c r="N131">
        <v>9</v>
      </c>
      <c r="P131" s="36">
        <v>166.5</v>
      </c>
      <c r="Q131">
        <v>16</v>
      </c>
    </row>
    <row r="132" spans="1:17" x14ac:dyDescent="0.25">
      <c r="A132">
        <v>201307933</v>
      </c>
      <c r="B132" t="s">
        <v>125</v>
      </c>
      <c r="C132" t="s">
        <v>267</v>
      </c>
      <c r="D132" t="s">
        <v>58</v>
      </c>
      <c r="E132" t="s">
        <v>57</v>
      </c>
      <c r="F132">
        <v>2003</v>
      </c>
      <c r="G132" t="s">
        <v>683</v>
      </c>
      <c r="H132" t="s">
        <v>539</v>
      </c>
      <c r="I132" t="s">
        <v>614</v>
      </c>
      <c r="J132" s="36">
        <v>161.48000000000002</v>
      </c>
      <c r="K132">
        <v>21</v>
      </c>
      <c r="M132" s="36">
        <v>109.55499999999998</v>
      </c>
      <c r="N132">
        <v>10</v>
      </c>
      <c r="P132" s="36">
        <v>114.53500000000001</v>
      </c>
      <c r="Q132">
        <v>6</v>
      </c>
    </row>
    <row r="133" spans="1:17" x14ac:dyDescent="0.25">
      <c r="A133">
        <v>2018080534</v>
      </c>
      <c r="B133" t="s">
        <v>265</v>
      </c>
      <c r="C133" t="s">
        <v>742</v>
      </c>
      <c r="D133" t="s">
        <v>636</v>
      </c>
      <c r="E133" t="s">
        <v>57</v>
      </c>
      <c r="F133">
        <v>2003</v>
      </c>
      <c r="G133" t="s">
        <v>683</v>
      </c>
      <c r="J133" s="36">
        <v>76.25</v>
      </c>
      <c r="K133">
        <v>3</v>
      </c>
      <c r="M133" s="36">
        <v>109.97499999999999</v>
      </c>
      <c r="N133">
        <v>11</v>
      </c>
      <c r="P133" s="36">
        <v>990</v>
      </c>
    </row>
    <row r="134" spans="1:17" x14ac:dyDescent="0.25">
      <c r="A134">
        <v>201307926</v>
      </c>
      <c r="B134" t="s">
        <v>214</v>
      </c>
      <c r="C134" t="s">
        <v>215</v>
      </c>
      <c r="D134" t="s">
        <v>58</v>
      </c>
      <c r="E134" t="s">
        <v>57</v>
      </c>
      <c r="F134">
        <v>2003</v>
      </c>
      <c r="G134" t="s">
        <v>683</v>
      </c>
      <c r="H134" t="s">
        <v>514</v>
      </c>
      <c r="I134" t="s">
        <v>514</v>
      </c>
      <c r="J134" s="36">
        <v>131.16</v>
      </c>
      <c r="K134">
        <v>15</v>
      </c>
      <c r="M134" s="36">
        <v>113.27500000000001</v>
      </c>
      <c r="N134">
        <v>12</v>
      </c>
      <c r="P134" s="36">
        <v>184.27250000000004</v>
      </c>
      <c r="Q134">
        <v>20</v>
      </c>
    </row>
    <row r="135" spans="1:17" x14ac:dyDescent="0.25">
      <c r="A135">
        <v>201306326</v>
      </c>
      <c r="B135" t="s">
        <v>190</v>
      </c>
      <c r="C135" t="s">
        <v>346</v>
      </c>
      <c r="D135" t="s">
        <v>58</v>
      </c>
      <c r="E135" t="s">
        <v>57</v>
      </c>
      <c r="F135">
        <v>2004</v>
      </c>
      <c r="G135" t="s">
        <v>683</v>
      </c>
      <c r="H135" t="s">
        <v>514</v>
      </c>
      <c r="I135" t="s">
        <v>514</v>
      </c>
      <c r="J135" s="36">
        <v>125.81</v>
      </c>
      <c r="K135">
        <v>14</v>
      </c>
      <c r="M135" s="36">
        <v>115.65</v>
      </c>
      <c r="N135">
        <v>13</v>
      </c>
      <c r="P135" s="36">
        <v>153.48500000000001</v>
      </c>
      <c r="Q135">
        <v>13</v>
      </c>
    </row>
    <row r="136" spans="1:17" x14ac:dyDescent="0.25">
      <c r="A136">
        <v>201306499</v>
      </c>
      <c r="B136" t="s">
        <v>209</v>
      </c>
      <c r="C136" t="s">
        <v>210</v>
      </c>
      <c r="D136" t="s">
        <v>58</v>
      </c>
      <c r="E136" t="s">
        <v>57</v>
      </c>
      <c r="F136">
        <v>2004</v>
      </c>
      <c r="G136" t="s">
        <v>683</v>
      </c>
      <c r="H136" t="s">
        <v>591</v>
      </c>
      <c r="I136" t="s">
        <v>514</v>
      </c>
      <c r="J136" s="36">
        <v>152.47200000000001</v>
      </c>
      <c r="K136">
        <v>20</v>
      </c>
      <c r="M136" s="36">
        <v>118.14500000000001</v>
      </c>
      <c r="N136">
        <v>14</v>
      </c>
      <c r="P136" s="36">
        <v>209.30500000000001</v>
      </c>
      <c r="Q136">
        <v>22</v>
      </c>
    </row>
    <row r="137" spans="1:17" x14ac:dyDescent="0.25">
      <c r="A137">
        <v>201307610</v>
      </c>
      <c r="B137" t="s">
        <v>247</v>
      </c>
      <c r="C137" t="s">
        <v>166</v>
      </c>
      <c r="E137" t="s">
        <v>57</v>
      </c>
      <c r="F137">
        <v>2004</v>
      </c>
      <c r="G137" t="s">
        <v>683</v>
      </c>
      <c r="H137" t="s">
        <v>514</v>
      </c>
      <c r="J137" s="36">
        <v>172.82499999999999</v>
      </c>
      <c r="K137">
        <v>27</v>
      </c>
      <c r="M137" s="36">
        <v>119.79499999999999</v>
      </c>
      <c r="N137">
        <v>15</v>
      </c>
      <c r="P137" s="36">
        <v>133.85500000000002</v>
      </c>
      <c r="Q137">
        <v>8</v>
      </c>
    </row>
    <row r="138" spans="1:17" x14ac:dyDescent="0.25">
      <c r="A138">
        <v>2015063056</v>
      </c>
      <c r="B138" t="s">
        <v>377</v>
      </c>
      <c r="C138" t="s">
        <v>378</v>
      </c>
      <c r="D138" t="s">
        <v>58</v>
      </c>
      <c r="E138" t="s">
        <v>57</v>
      </c>
      <c r="F138">
        <v>2003</v>
      </c>
      <c r="G138" t="s">
        <v>683</v>
      </c>
      <c r="H138" t="s">
        <v>539</v>
      </c>
      <c r="I138" t="s">
        <v>614</v>
      </c>
      <c r="J138" s="36">
        <v>178.452</v>
      </c>
      <c r="K138">
        <v>28</v>
      </c>
      <c r="M138" s="36">
        <v>123.505</v>
      </c>
      <c r="N138">
        <v>16</v>
      </c>
      <c r="P138" s="36">
        <v>990</v>
      </c>
    </row>
    <row r="139" spans="1:17" x14ac:dyDescent="0.25">
      <c r="A139">
        <v>201307704</v>
      </c>
      <c r="B139" t="s">
        <v>144</v>
      </c>
      <c r="C139" t="s">
        <v>145</v>
      </c>
      <c r="D139" t="s">
        <v>58</v>
      </c>
      <c r="E139" t="s">
        <v>57</v>
      </c>
      <c r="F139">
        <v>2005</v>
      </c>
      <c r="G139" t="s">
        <v>682</v>
      </c>
      <c r="H139" t="s">
        <v>502</v>
      </c>
      <c r="I139" t="s">
        <v>631</v>
      </c>
      <c r="J139" s="36">
        <v>162.05500000000001</v>
      </c>
      <c r="K139">
        <v>22</v>
      </c>
      <c r="M139" s="36">
        <v>124.065</v>
      </c>
      <c r="N139">
        <v>17</v>
      </c>
      <c r="P139" s="36">
        <v>196.815</v>
      </c>
      <c r="Q139">
        <v>21</v>
      </c>
    </row>
    <row r="140" spans="1:17" x14ac:dyDescent="0.25">
      <c r="A140">
        <v>2014061778</v>
      </c>
      <c r="B140" t="s">
        <v>270</v>
      </c>
      <c r="C140" t="s">
        <v>271</v>
      </c>
      <c r="D140" t="s">
        <v>58</v>
      </c>
      <c r="E140" t="s">
        <v>57</v>
      </c>
      <c r="F140">
        <v>2004</v>
      </c>
      <c r="G140" t="s">
        <v>683</v>
      </c>
      <c r="H140" t="s">
        <v>514</v>
      </c>
      <c r="I140" t="s">
        <v>514</v>
      </c>
      <c r="J140" s="36">
        <v>85.495000000000005</v>
      </c>
      <c r="K140">
        <v>6</v>
      </c>
      <c r="M140" s="36">
        <v>129.97999999999999</v>
      </c>
      <c r="N140">
        <v>18</v>
      </c>
      <c r="P140" s="36">
        <v>140.03499999999997</v>
      </c>
      <c r="Q140">
        <v>9</v>
      </c>
    </row>
    <row r="141" spans="1:17" x14ac:dyDescent="0.25">
      <c r="A141">
        <v>201306312</v>
      </c>
      <c r="B141" s="22" t="s">
        <v>76</v>
      </c>
      <c r="C141" t="s">
        <v>237</v>
      </c>
      <c r="D141" t="s">
        <v>58</v>
      </c>
      <c r="E141" t="s">
        <v>57</v>
      </c>
      <c r="F141">
        <v>2004</v>
      </c>
      <c r="G141" t="s">
        <v>683</v>
      </c>
      <c r="H141" t="s">
        <v>514</v>
      </c>
      <c r="I141" t="s">
        <v>514</v>
      </c>
      <c r="J141" s="36">
        <v>134.245</v>
      </c>
      <c r="K141">
        <v>16</v>
      </c>
      <c r="M141" s="36">
        <v>130.12</v>
      </c>
      <c r="N141">
        <v>19</v>
      </c>
      <c r="P141" s="36">
        <v>169.495</v>
      </c>
      <c r="Q141">
        <v>17</v>
      </c>
    </row>
    <row r="142" spans="1:17" x14ac:dyDescent="0.25">
      <c r="A142">
        <v>2013091328</v>
      </c>
      <c r="B142" t="s">
        <v>200</v>
      </c>
      <c r="C142" t="s">
        <v>203</v>
      </c>
      <c r="E142" t="s">
        <v>57</v>
      </c>
      <c r="F142">
        <v>2005</v>
      </c>
      <c r="G142" t="s">
        <v>682</v>
      </c>
      <c r="H142" t="s">
        <v>502</v>
      </c>
      <c r="I142" t="s">
        <v>606</v>
      </c>
      <c r="J142" s="36">
        <v>150.76</v>
      </c>
      <c r="K142">
        <v>19</v>
      </c>
      <c r="M142" s="36">
        <v>132.44500000000002</v>
      </c>
      <c r="N142">
        <v>20</v>
      </c>
      <c r="P142" s="36">
        <v>172.16500000000002</v>
      </c>
      <c r="Q142">
        <v>18</v>
      </c>
    </row>
    <row r="143" spans="1:17" x14ac:dyDescent="0.25">
      <c r="A143">
        <v>201307660</v>
      </c>
      <c r="B143" t="s">
        <v>53</v>
      </c>
      <c r="C143" t="s">
        <v>54</v>
      </c>
      <c r="D143" t="s">
        <v>58</v>
      </c>
      <c r="E143" t="s">
        <v>57</v>
      </c>
      <c r="F143">
        <v>2005</v>
      </c>
      <c r="G143" t="s">
        <v>682</v>
      </c>
      <c r="H143" t="s">
        <v>539</v>
      </c>
      <c r="I143" t="s">
        <v>614</v>
      </c>
      <c r="J143" s="36">
        <v>111.42</v>
      </c>
      <c r="K143">
        <v>13</v>
      </c>
      <c r="M143" s="36">
        <v>136.72800000000001</v>
      </c>
      <c r="N143">
        <v>21</v>
      </c>
      <c r="P143" s="36">
        <v>990</v>
      </c>
    </row>
    <row r="144" spans="1:17" x14ac:dyDescent="0.25">
      <c r="A144">
        <v>2018080526</v>
      </c>
      <c r="B144" t="s">
        <v>200</v>
      </c>
      <c r="C144" t="s">
        <v>753</v>
      </c>
      <c r="D144" t="s">
        <v>344</v>
      </c>
      <c r="E144" t="s">
        <v>57</v>
      </c>
      <c r="F144">
        <v>2004</v>
      </c>
      <c r="G144" t="s">
        <v>683</v>
      </c>
      <c r="J144" s="36">
        <v>97.212000000000003</v>
      </c>
      <c r="K144">
        <v>7</v>
      </c>
      <c r="M144" s="36">
        <v>137.57</v>
      </c>
      <c r="N144">
        <v>22</v>
      </c>
      <c r="P144" s="36">
        <v>990</v>
      </c>
    </row>
    <row r="145" spans="1:17" x14ac:dyDescent="0.25">
      <c r="A145">
        <v>2014071988</v>
      </c>
      <c r="B145" t="s">
        <v>347</v>
      </c>
      <c r="C145" t="s">
        <v>147</v>
      </c>
      <c r="E145" t="s">
        <v>57</v>
      </c>
      <c r="F145">
        <v>2003</v>
      </c>
      <c r="G145" t="s">
        <v>683</v>
      </c>
      <c r="H145" t="s">
        <v>502</v>
      </c>
      <c r="I145" t="s">
        <v>606</v>
      </c>
      <c r="J145" s="36">
        <v>169.185</v>
      </c>
      <c r="K145">
        <v>25</v>
      </c>
      <c r="M145" s="36">
        <v>141.21</v>
      </c>
      <c r="N145">
        <v>23</v>
      </c>
      <c r="P145" s="36">
        <v>122.75000000000001</v>
      </c>
      <c r="Q145">
        <v>7</v>
      </c>
    </row>
    <row r="146" spans="1:17" x14ac:dyDescent="0.25">
      <c r="A146">
        <v>2014071918</v>
      </c>
      <c r="B146" t="s">
        <v>434</v>
      </c>
      <c r="C146" t="s">
        <v>435</v>
      </c>
      <c r="D146" t="s">
        <v>58</v>
      </c>
      <c r="E146" t="s">
        <v>57</v>
      </c>
      <c r="F146">
        <v>2001</v>
      </c>
      <c r="G146" t="s">
        <v>684</v>
      </c>
      <c r="H146" t="s">
        <v>598</v>
      </c>
      <c r="I146" t="s">
        <v>598</v>
      </c>
      <c r="J146" s="36">
        <v>191.39600000000002</v>
      </c>
      <c r="K146">
        <v>31</v>
      </c>
      <c r="M146" s="36">
        <v>143.51</v>
      </c>
      <c r="N146">
        <v>24</v>
      </c>
      <c r="P146" s="36">
        <v>151.42999999999995</v>
      </c>
      <c r="Q146">
        <v>12</v>
      </c>
    </row>
    <row r="147" spans="1:17" x14ac:dyDescent="0.25">
      <c r="A147">
        <v>2018080533</v>
      </c>
      <c r="B147" t="s">
        <v>411</v>
      </c>
      <c r="C147" t="s">
        <v>742</v>
      </c>
      <c r="D147" t="s">
        <v>636</v>
      </c>
      <c r="E147" t="s">
        <v>57</v>
      </c>
      <c r="F147">
        <v>2004</v>
      </c>
      <c r="G147" t="s">
        <v>683</v>
      </c>
      <c r="J147" s="36">
        <v>111.41999999999999</v>
      </c>
      <c r="K147">
        <v>12</v>
      </c>
      <c r="M147" s="36">
        <v>145.06</v>
      </c>
      <c r="N147">
        <v>25</v>
      </c>
      <c r="P147" s="36">
        <v>990</v>
      </c>
    </row>
    <row r="148" spans="1:17" x14ac:dyDescent="0.25">
      <c r="A148">
        <v>2016071183</v>
      </c>
      <c r="B148" t="s">
        <v>354</v>
      </c>
      <c r="C148" t="s">
        <v>552</v>
      </c>
      <c r="E148" t="s">
        <v>57</v>
      </c>
      <c r="F148">
        <v>2006</v>
      </c>
      <c r="G148" t="s">
        <v>682</v>
      </c>
      <c r="H148" t="s">
        <v>514</v>
      </c>
      <c r="I148" t="s">
        <v>514</v>
      </c>
      <c r="J148" s="36">
        <v>990</v>
      </c>
      <c r="M148" s="36">
        <v>150.375</v>
      </c>
      <c r="N148">
        <v>26</v>
      </c>
      <c r="P148" s="36">
        <v>990</v>
      </c>
    </row>
    <row r="149" spans="1:17" x14ac:dyDescent="0.25">
      <c r="A149">
        <v>2014071941</v>
      </c>
      <c r="B149" t="s">
        <v>325</v>
      </c>
      <c r="C149" t="s">
        <v>326</v>
      </c>
      <c r="D149" t="s">
        <v>58</v>
      </c>
      <c r="E149" t="s">
        <v>57</v>
      </c>
      <c r="F149">
        <v>2004</v>
      </c>
      <c r="G149" t="s">
        <v>683</v>
      </c>
      <c r="H149" t="s">
        <v>514</v>
      </c>
      <c r="I149" t="s">
        <v>514</v>
      </c>
      <c r="J149" s="36">
        <v>200.29000000000002</v>
      </c>
      <c r="K149">
        <v>33</v>
      </c>
      <c r="M149" s="36">
        <v>151.67999999999998</v>
      </c>
      <c r="N149">
        <v>27</v>
      </c>
      <c r="P149" s="36">
        <v>265.97750000000008</v>
      </c>
    </row>
    <row r="150" spans="1:17" x14ac:dyDescent="0.25">
      <c r="A150">
        <v>201307764</v>
      </c>
      <c r="B150" t="s">
        <v>125</v>
      </c>
      <c r="C150" t="s">
        <v>126</v>
      </c>
      <c r="E150" t="s">
        <v>57</v>
      </c>
      <c r="F150">
        <v>2005</v>
      </c>
      <c r="G150" t="s">
        <v>682</v>
      </c>
      <c r="H150" t="s">
        <v>502</v>
      </c>
      <c r="I150" t="s">
        <v>606</v>
      </c>
      <c r="J150" s="36">
        <v>288.19499999999999</v>
      </c>
      <c r="K150">
        <v>44</v>
      </c>
      <c r="M150" s="36">
        <v>152.02000000000001</v>
      </c>
      <c r="N150">
        <v>28</v>
      </c>
      <c r="P150" s="36">
        <v>150.93</v>
      </c>
      <c r="Q150">
        <v>11</v>
      </c>
    </row>
    <row r="151" spans="1:17" x14ac:dyDescent="0.25">
      <c r="A151">
        <v>2015063003</v>
      </c>
      <c r="B151" t="s">
        <v>74</v>
      </c>
      <c r="C151" t="s">
        <v>75</v>
      </c>
      <c r="D151" t="s">
        <v>58</v>
      </c>
      <c r="E151" t="s">
        <v>57</v>
      </c>
      <c r="F151">
        <v>2005</v>
      </c>
      <c r="G151" t="s">
        <v>682</v>
      </c>
      <c r="H151" t="s">
        <v>514</v>
      </c>
      <c r="I151" t="s">
        <v>514</v>
      </c>
      <c r="J151" s="36">
        <v>169.42500000000001</v>
      </c>
      <c r="K151">
        <v>26</v>
      </c>
      <c r="M151" s="36">
        <v>155.44499999999999</v>
      </c>
      <c r="N151">
        <v>29</v>
      </c>
      <c r="P151" s="36">
        <v>254.44499999999999</v>
      </c>
      <c r="Q151">
        <v>25</v>
      </c>
    </row>
    <row r="152" spans="1:17" x14ac:dyDescent="0.25">
      <c r="A152">
        <v>2015042943</v>
      </c>
      <c r="B152" t="s">
        <v>309</v>
      </c>
      <c r="C152" t="s">
        <v>310</v>
      </c>
      <c r="D152" t="s">
        <v>58</v>
      </c>
      <c r="E152" t="s">
        <v>57</v>
      </c>
      <c r="F152">
        <v>2004</v>
      </c>
      <c r="G152" t="s">
        <v>683</v>
      </c>
      <c r="H152" t="s">
        <v>502</v>
      </c>
      <c r="I152" t="s">
        <v>606</v>
      </c>
      <c r="J152" s="36">
        <v>163.35499999999999</v>
      </c>
      <c r="K152">
        <v>23</v>
      </c>
      <c r="M152" s="36">
        <v>170.69500000000002</v>
      </c>
      <c r="N152">
        <v>30</v>
      </c>
      <c r="P152" s="36">
        <v>154.23500000000001</v>
      </c>
      <c r="Q152">
        <v>14</v>
      </c>
    </row>
    <row r="153" spans="1:17" x14ac:dyDescent="0.25">
      <c r="A153">
        <v>2018070381</v>
      </c>
      <c r="B153" t="s">
        <v>651</v>
      </c>
      <c r="C153" t="s">
        <v>652</v>
      </c>
      <c r="D153" t="s">
        <v>561</v>
      </c>
      <c r="E153" t="s">
        <v>57</v>
      </c>
      <c r="F153">
        <v>2006</v>
      </c>
      <c r="G153" t="s">
        <v>682</v>
      </c>
      <c r="H153" t="s">
        <v>502</v>
      </c>
      <c r="I153" t="s">
        <v>631</v>
      </c>
      <c r="J153" s="36">
        <v>318.21600000000001</v>
      </c>
      <c r="K153">
        <v>53</v>
      </c>
      <c r="M153" s="36">
        <v>170.965</v>
      </c>
      <c r="N153">
        <v>31</v>
      </c>
      <c r="P153" s="36">
        <v>990</v>
      </c>
    </row>
    <row r="154" spans="1:17" x14ac:dyDescent="0.25">
      <c r="A154">
        <v>2015073124</v>
      </c>
      <c r="B154" t="s">
        <v>270</v>
      </c>
      <c r="C154" t="s">
        <v>272</v>
      </c>
      <c r="D154" t="s">
        <v>58</v>
      </c>
      <c r="E154" t="s">
        <v>57</v>
      </c>
      <c r="F154">
        <v>2004</v>
      </c>
      <c r="G154" t="s">
        <v>683</v>
      </c>
      <c r="H154" t="s">
        <v>598</v>
      </c>
      <c r="I154" t="s">
        <v>598</v>
      </c>
      <c r="J154" s="36">
        <v>196.73599999999999</v>
      </c>
      <c r="K154">
        <v>32</v>
      </c>
      <c r="M154" s="36">
        <v>178.465</v>
      </c>
      <c r="N154">
        <v>32</v>
      </c>
      <c r="P154" s="36">
        <v>990</v>
      </c>
    </row>
    <row r="155" spans="1:17" x14ac:dyDescent="0.25">
      <c r="A155">
        <v>2017080030</v>
      </c>
      <c r="B155" t="s">
        <v>95</v>
      </c>
      <c r="C155" t="s">
        <v>96</v>
      </c>
      <c r="D155" t="s">
        <v>97</v>
      </c>
      <c r="E155" t="s">
        <v>57</v>
      </c>
      <c r="F155">
        <v>2005</v>
      </c>
      <c r="G155" t="s">
        <v>682</v>
      </c>
      <c r="J155" s="36">
        <v>141.52500000000001</v>
      </c>
      <c r="K155">
        <v>17</v>
      </c>
      <c r="M155" s="36">
        <v>179.73</v>
      </c>
      <c r="N155">
        <v>33</v>
      </c>
      <c r="P155" s="36">
        <v>174.935</v>
      </c>
      <c r="Q155">
        <v>19</v>
      </c>
    </row>
    <row r="156" spans="1:17" x14ac:dyDescent="0.25">
      <c r="A156">
        <v>2017071924</v>
      </c>
      <c r="B156" t="s">
        <v>245</v>
      </c>
      <c r="C156" t="s">
        <v>63</v>
      </c>
      <c r="D156" t="s">
        <v>58</v>
      </c>
      <c r="E156" t="s">
        <v>57</v>
      </c>
      <c r="F156">
        <v>2002</v>
      </c>
      <c r="G156" t="s">
        <v>684</v>
      </c>
      <c r="H156" t="s">
        <v>513</v>
      </c>
      <c r="I156" t="s">
        <v>513</v>
      </c>
      <c r="J156" s="36">
        <v>284.97000000000003</v>
      </c>
      <c r="K156">
        <v>41</v>
      </c>
      <c r="M156" s="36">
        <v>181.52</v>
      </c>
      <c r="N156">
        <v>34</v>
      </c>
      <c r="P156" s="36">
        <v>990</v>
      </c>
    </row>
    <row r="157" spans="1:17" x14ac:dyDescent="0.25">
      <c r="A157">
        <v>2016093879</v>
      </c>
      <c r="B157" t="s">
        <v>274</v>
      </c>
      <c r="C157" t="s">
        <v>433</v>
      </c>
      <c r="D157" t="s">
        <v>58</v>
      </c>
      <c r="E157" t="s">
        <v>57</v>
      </c>
      <c r="F157">
        <v>2000</v>
      </c>
      <c r="G157" t="s">
        <v>684</v>
      </c>
      <c r="H157" t="s">
        <v>513</v>
      </c>
      <c r="I157" t="s">
        <v>513</v>
      </c>
      <c r="J157" s="36">
        <v>269.75599999999997</v>
      </c>
      <c r="K157">
        <v>37</v>
      </c>
      <c r="M157" s="36">
        <v>187.845</v>
      </c>
      <c r="N157">
        <v>35</v>
      </c>
      <c r="P157" s="36">
        <v>990</v>
      </c>
    </row>
    <row r="158" spans="1:17" x14ac:dyDescent="0.25">
      <c r="A158">
        <v>201306321</v>
      </c>
      <c r="B158" t="s">
        <v>104</v>
      </c>
      <c r="C158" t="s">
        <v>105</v>
      </c>
      <c r="E158" t="s">
        <v>57</v>
      </c>
      <c r="F158">
        <v>2005</v>
      </c>
      <c r="G158" t="s">
        <v>682</v>
      </c>
      <c r="H158" t="s">
        <v>514</v>
      </c>
      <c r="I158" t="s">
        <v>514</v>
      </c>
      <c r="J158" s="36">
        <v>285.21500000000003</v>
      </c>
      <c r="K158">
        <v>42</v>
      </c>
      <c r="M158" s="36">
        <v>189.26499999999999</v>
      </c>
      <c r="N158">
        <v>36</v>
      </c>
      <c r="P158" s="36">
        <v>244.10000000000002</v>
      </c>
      <c r="Q158">
        <v>24</v>
      </c>
    </row>
    <row r="159" spans="1:17" x14ac:dyDescent="0.25">
      <c r="A159">
        <v>201307900</v>
      </c>
      <c r="B159" t="s">
        <v>676</v>
      </c>
      <c r="C159" t="s">
        <v>120</v>
      </c>
      <c r="E159" t="s">
        <v>57</v>
      </c>
      <c r="F159">
        <v>2006</v>
      </c>
      <c r="G159" t="s">
        <v>682</v>
      </c>
      <c r="H159" t="s">
        <v>514</v>
      </c>
      <c r="I159" t="s">
        <v>514</v>
      </c>
      <c r="J159" s="36">
        <v>318.21600000000001</v>
      </c>
      <c r="K159">
        <v>52</v>
      </c>
      <c r="M159" s="36">
        <v>195.8</v>
      </c>
      <c r="N159">
        <v>37</v>
      </c>
      <c r="P159" s="36">
        <v>990</v>
      </c>
    </row>
    <row r="160" spans="1:17" x14ac:dyDescent="0.25">
      <c r="A160">
        <v>2014102669</v>
      </c>
      <c r="B160" t="s">
        <v>534</v>
      </c>
      <c r="C160" t="s">
        <v>535</v>
      </c>
      <c r="D160" t="s">
        <v>58</v>
      </c>
      <c r="E160" t="s">
        <v>57</v>
      </c>
      <c r="F160">
        <v>2006</v>
      </c>
      <c r="G160" t="s">
        <v>682</v>
      </c>
      <c r="H160" t="s">
        <v>598</v>
      </c>
      <c r="I160" t="s">
        <v>598</v>
      </c>
      <c r="J160" s="36">
        <v>163.755</v>
      </c>
      <c r="K160">
        <v>24</v>
      </c>
      <c r="M160" s="36">
        <v>198.64500000000001</v>
      </c>
      <c r="N160">
        <v>38</v>
      </c>
      <c r="P160" s="36">
        <v>990</v>
      </c>
    </row>
    <row r="161" spans="1:17" x14ac:dyDescent="0.25">
      <c r="A161">
        <v>2015062970</v>
      </c>
      <c r="B161" t="s">
        <v>273</v>
      </c>
      <c r="C161" t="s">
        <v>93</v>
      </c>
      <c r="D161" t="s">
        <v>94</v>
      </c>
      <c r="E161" t="s">
        <v>57</v>
      </c>
      <c r="F161">
        <v>2004</v>
      </c>
      <c r="G161" t="s">
        <v>683</v>
      </c>
      <c r="H161" t="s">
        <v>502</v>
      </c>
      <c r="I161" t="s">
        <v>631</v>
      </c>
      <c r="J161" s="36">
        <v>990</v>
      </c>
      <c r="M161" s="36">
        <v>199.91499999999999</v>
      </c>
      <c r="N161">
        <v>39</v>
      </c>
      <c r="P161" s="36">
        <v>990</v>
      </c>
    </row>
    <row r="162" spans="1:17" x14ac:dyDescent="0.25">
      <c r="A162">
        <v>2018060262</v>
      </c>
      <c r="B162" t="s">
        <v>566</v>
      </c>
      <c r="C162" t="s">
        <v>567</v>
      </c>
      <c r="D162" t="s">
        <v>94</v>
      </c>
      <c r="E162" t="s">
        <v>57</v>
      </c>
      <c r="F162">
        <v>2006</v>
      </c>
      <c r="G162" t="s">
        <v>682</v>
      </c>
      <c r="H162" t="s">
        <v>502</v>
      </c>
      <c r="I162" t="s">
        <v>606</v>
      </c>
      <c r="J162" s="36">
        <v>444.024</v>
      </c>
      <c r="K162">
        <v>64</v>
      </c>
      <c r="M162" s="36">
        <v>202.88</v>
      </c>
      <c r="N162">
        <v>40</v>
      </c>
      <c r="P162" s="36">
        <v>990</v>
      </c>
    </row>
    <row r="163" spans="1:17" x14ac:dyDescent="0.25">
      <c r="A163">
        <v>201306272</v>
      </c>
      <c r="B163" t="s">
        <v>206</v>
      </c>
      <c r="C163" t="s">
        <v>139</v>
      </c>
      <c r="E163" t="s">
        <v>57</v>
      </c>
      <c r="F163">
        <v>2005</v>
      </c>
      <c r="G163" t="s">
        <v>682</v>
      </c>
      <c r="J163" s="36">
        <v>272.02499999999998</v>
      </c>
      <c r="K163">
        <v>38</v>
      </c>
      <c r="M163" s="36">
        <v>205.77500000000001</v>
      </c>
      <c r="N163">
        <v>41</v>
      </c>
      <c r="P163" s="36">
        <v>990</v>
      </c>
    </row>
    <row r="164" spans="1:17" x14ac:dyDescent="0.25">
      <c r="A164">
        <v>2014092528</v>
      </c>
      <c r="B164" t="s">
        <v>580</v>
      </c>
      <c r="C164" t="s">
        <v>699</v>
      </c>
      <c r="E164" t="s">
        <v>57</v>
      </c>
      <c r="F164">
        <v>2006</v>
      </c>
      <c r="G164" t="s">
        <v>682</v>
      </c>
      <c r="H164" t="s">
        <v>513</v>
      </c>
      <c r="I164" t="s">
        <v>513</v>
      </c>
      <c r="J164" s="36">
        <v>339.82</v>
      </c>
      <c r="K164">
        <v>56</v>
      </c>
      <c r="M164" s="36">
        <v>206.17000000000002</v>
      </c>
      <c r="N164">
        <v>42</v>
      </c>
      <c r="P164" s="36">
        <v>990</v>
      </c>
    </row>
    <row r="165" spans="1:17" x14ac:dyDescent="0.25">
      <c r="A165">
        <v>2016081259</v>
      </c>
      <c r="B165" t="s">
        <v>299</v>
      </c>
      <c r="C165" t="s">
        <v>301</v>
      </c>
      <c r="E165" t="s">
        <v>57</v>
      </c>
      <c r="F165">
        <v>2004</v>
      </c>
      <c r="G165" t="s">
        <v>683</v>
      </c>
      <c r="H165" t="s">
        <v>611</v>
      </c>
      <c r="I165" t="s">
        <v>609</v>
      </c>
      <c r="J165" s="36">
        <v>191.35500000000002</v>
      </c>
      <c r="K165">
        <v>30</v>
      </c>
      <c r="M165" s="36">
        <v>209.20699999999999</v>
      </c>
      <c r="N165">
        <v>43</v>
      </c>
      <c r="P165" s="36">
        <v>990</v>
      </c>
    </row>
    <row r="166" spans="1:17" x14ac:dyDescent="0.25">
      <c r="A166">
        <v>2016071150</v>
      </c>
      <c r="B166" t="s">
        <v>274</v>
      </c>
      <c r="C166" t="s">
        <v>264</v>
      </c>
      <c r="E166" t="s">
        <v>57</v>
      </c>
      <c r="F166">
        <v>2002</v>
      </c>
      <c r="G166" t="s">
        <v>684</v>
      </c>
      <c r="J166" s="36">
        <v>189.15600000000001</v>
      </c>
      <c r="K166">
        <v>29</v>
      </c>
      <c r="M166" s="36">
        <v>209.285</v>
      </c>
      <c r="N166">
        <v>44</v>
      </c>
      <c r="P166" s="36">
        <v>990</v>
      </c>
    </row>
    <row r="167" spans="1:17" x14ac:dyDescent="0.25">
      <c r="A167">
        <v>201306275</v>
      </c>
      <c r="B167" t="s">
        <v>200</v>
      </c>
      <c r="C167" t="s">
        <v>101</v>
      </c>
      <c r="D167" t="s">
        <v>58</v>
      </c>
      <c r="E167" t="s">
        <v>57</v>
      </c>
      <c r="F167">
        <v>2001</v>
      </c>
      <c r="G167" t="s">
        <v>684</v>
      </c>
      <c r="H167" t="s">
        <v>598</v>
      </c>
      <c r="I167" t="s">
        <v>598</v>
      </c>
      <c r="J167" s="36">
        <v>990</v>
      </c>
      <c r="M167" s="36">
        <v>212.97</v>
      </c>
      <c r="N167">
        <v>45</v>
      </c>
      <c r="P167" s="36">
        <v>990</v>
      </c>
    </row>
    <row r="168" spans="1:17" x14ac:dyDescent="0.25">
      <c r="A168">
        <v>2018080537</v>
      </c>
      <c r="B168" t="s">
        <v>270</v>
      </c>
      <c r="C168" t="s">
        <v>748</v>
      </c>
      <c r="D168" t="s">
        <v>157</v>
      </c>
      <c r="E168" t="s">
        <v>57</v>
      </c>
      <c r="F168">
        <v>2003</v>
      </c>
      <c r="G168" t="s">
        <v>683</v>
      </c>
      <c r="J168" s="36">
        <v>331.64400000000001</v>
      </c>
      <c r="K168">
        <v>55</v>
      </c>
      <c r="M168" s="36">
        <v>214.72500000000002</v>
      </c>
      <c r="N168">
        <v>46</v>
      </c>
      <c r="P168" s="36">
        <v>990</v>
      </c>
    </row>
    <row r="169" spans="1:17" x14ac:dyDescent="0.25">
      <c r="A169">
        <v>2016103937</v>
      </c>
      <c r="B169" t="s">
        <v>114</v>
      </c>
      <c r="C169" t="s">
        <v>322</v>
      </c>
      <c r="E169" t="s">
        <v>57</v>
      </c>
      <c r="F169">
        <v>2001</v>
      </c>
      <c r="G169" t="s">
        <v>684</v>
      </c>
      <c r="H169" t="s">
        <v>611</v>
      </c>
      <c r="I169" t="s">
        <v>609</v>
      </c>
      <c r="J169" s="36">
        <v>343.524</v>
      </c>
      <c r="K169">
        <v>58</v>
      </c>
      <c r="M169" s="36">
        <v>219.95500000000001</v>
      </c>
      <c r="N169">
        <v>47</v>
      </c>
      <c r="P169" s="36">
        <v>990</v>
      </c>
    </row>
    <row r="170" spans="1:17" x14ac:dyDescent="0.25">
      <c r="A170">
        <v>201306500</v>
      </c>
      <c r="B170" t="s">
        <v>169</v>
      </c>
      <c r="C170" t="s">
        <v>210</v>
      </c>
      <c r="D170" t="s">
        <v>58</v>
      </c>
      <c r="E170" t="s">
        <v>57</v>
      </c>
      <c r="F170">
        <v>2006</v>
      </c>
      <c r="G170" t="s">
        <v>682</v>
      </c>
      <c r="H170" t="s">
        <v>591</v>
      </c>
      <c r="I170" t="s">
        <v>514</v>
      </c>
      <c r="J170" s="36">
        <v>990</v>
      </c>
      <c r="M170" s="36">
        <v>235.32500000000002</v>
      </c>
      <c r="N170">
        <v>48</v>
      </c>
      <c r="P170" s="36">
        <v>990</v>
      </c>
    </row>
    <row r="171" spans="1:17" x14ac:dyDescent="0.25">
      <c r="A171">
        <v>2014092345</v>
      </c>
      <c r="B171" t="s">
        <v>133</v>
      </c>
      <c r="C171" t="s">
        <v>134</v>
      </c>
      <c r="D171" t="s">
        <v>58</v>
      </c>
      <c r="E171" t="s">
        <v>57</v>
      </c>
      <c r="F171">
        <v>2005</v>
      </c>
      <c r="G171" t="s">
        <v>682</v>
      </c>
      <c r="I171" t="s">
        <v>610</v>
      </c>
      <c r="J171" s="36">
        <v>237</v>
      </c>
      <c r="K171">
        <v>35</v>
      </c>
      <c r="M171" s="36">
        <v>238.46</v>
      </c>
      <c r="N171">
        <v>49</v>
      </c>
      <c r="P171" s="36">
        <v>990</v>
      </c>
    </row>
    <row r="172" spans="1:17" x14ac:dyDescent="0.25">
      <c r="A172">
        <v>201307906</v>
      </c>
      <c r="B172" s="22" t="s">
        <v>127</v>
      </c>
      <c r="C172" t="s">
        <v>128</v>
      </c>
      <c r="D172" t="s">
        <v>58</v>
      </c>
      <c r="E172" t="s">
        <v>57</v>
      </c>
      <c r="F172">
        <v>2005</v>
      </c>
      <c r="G172" t="s">
        <v>682</v>
      </c>
      <c r="H172" t="s">
        <v>514</v>
      </c>
      <c r="I172" t="s">
        <v>514</v>
      </c>
      <c r="J172" s="36">
        <v>227.14999999999998</v>
      </c>
      <c r="K172">
        <v>34</v>
      </c>
      <c r="M172" s="36">
        <v>246.64499999999998</v>
      </c>
      <c r="N172">
        <v>50</v>
      </c>
      <c r="P172" s="36">
        <v>272.91999999999996</v>
      </c>
      <c r="Q172">
        <v>26</v>
      </c>
    </row>
    <row r="173" spans="1:17" x14ac:dyDescent="0.25">
      <c r="A173">
        <v>2015073117</v>
      </c>
      <c r="B173" t="s">
        <v>679</v>
      </c>
      <c r="C173" t="s">
        <v>166</v>
      </c>
      <c r="E173" t="s">
        <v>57</v>
      </c>
      <c r="F173">
        <v>2006</v>
      </c>
      <c r="G173" t="s">
        <v>682</v>
      </c>
      <c r="H173" t="s">
        <v>514</v>
      </c>
      <c r="I173" t="s">
        <v>514</v>
      </c>
      <c r="J173" s="36">
        <v>990</v>
      </c>
      <c r="M173" s="36">
        <v>263.755</v>
      </c>
      <c r="N173">
        <v>51</v>
      </c>
      <c r="P173" s="36">
        <v>990</v>
      </c>
    </row>
    <row r="174" spans="1:17" x14ac:dyDescent="0.25">
      <c r="A174">
        <v>2014102685</v>
      </c>
      <c r="B174" t="s">
        <v>444</v>
      </c>
      <c r="C174" t="s">
        <v>445</v>
      </c>
      <c r="D174" t="s">
        <v>58</v>
      </c>
      <c r="E174" t="s">
        <v>57</v>
      </c>
      <c r="F174">
        <v>2001</v>
      </c>
      <c r="G174" t="s">
        <v>684</v>
      </c>
      <c r="H174" t="s">
        <v>598</v>
      </c>
      <c r="I174" t="s">
        <v>598</v>
      </c>
      <c r="J174" s="36">
        <v>275.52</v>
      </c>
      <c r="K174">
        <v>40</v>
      </c>
      <c r="M174" s="36">
        <v>286.625</v>
      </c>
      <c r="N174">
        <v>52</v>
      </c>
      <c r="P174" s="36">
        <v>224.8549999999999</v>
      </c>
      <c r="Q174">
        <v>23</v>
      </c>
    </row>
    <row r="175" spans="1:17" x14ac:dyDescent="0.25">
      <c r="A175">
        <v>2017061786</v>
      </c>
      <c r="B175" t="s">
        <v>59</v>
      </c>
      <c r="C175" t="s">
        <v>60</v>
      </c>
      <c r="D175" t="s">
        <v>58</v>
      </c>
      <c r="E175" t="s">
        <v>57</v>
      </c>
      <c r="F175">
        <v>2005</v>
      </c>
      <c r="G175" t="s">
        <v>682</v>
      </c>
      <c r="H175" t="s">
        <v>513</v>
      </c>
      <c r="I175" t="s">
        <v>513</v>
      </c>
      <c r="J175" s="36">
        <v>297.65499999999997</v>
      </c>
      <c r="K175">
        <v>47</v>
      </c>
      <c r="M175" s="36">
        <v>294.53999999999996</v>
      </c>
      <c r="N175">
        <v>53</v>
      </c>
      <c r="P175" s="36">
        <v>990</v>
      </c>
    </row>
    <row r="176" spans="1:17" x14ac:dyDescent="0.25">
      <c r="A176">
        <v>2016081268</v>
      </c>
      <c r="B176" t="s">
        <v>321</v>
      </c>
      <c r="C176" t="s">
        <v>322</v>
      </c>
      <c r="E176" t="s">
        <v>57</v>
      </c>
      <c r="F176">
        <v>2004</v>
      </c>
      <c r="G176" t="s">
        <v>683</v>
      </c>
      <c r="H176" t="s">
        <v>611</v>
      </c>
      <c r="I176" t="s">
        <v>609</v>
      </c>
      <c r="J176" s="36">
        <v>346.512</v>
      </c>
      <c r="K176">
        <v>60</v>
      </c>
      <c r="M176" s="36">
        <v>299.04500000000002</v>
      </c>
      <c r="N176">
        <v>54</v>
      </c>
      <c r="P176" s="36">
        <v>990</v>
      </c>
    </row>
    <row r="177" spans="1:16" x14ac:dyDescent="0.25">
      <c r="A177">
        <v>201306257</v>
      </c>
      <c r="B177" t="s">
        <v>280</v>
      </c>
      <c r="C177" t="s">
        <v>281</v>
      </c>
      <c r="E177" t="s">
        <v>57</v>
      </c>
      <c r="F177">
        <v>2004</v>
      </c>
      <c r="G177" t="s">
        <v>683</v>
      </c>
      <c r="H177" t="s">
        <v>513</v>
      </c>
      <c r="I177" t="s">
        <v>513</v>
      </c>
      <c r="J177" s="36">
        <v>305.964</v>
      </c>
      <c r="K177">
        <v>50</v>
      </c>
      <c r="M177" s="36">
        <v>316.06</v>
      </c>
      <c r="N177">
        <v>55</v>
      </c>
      <c r="P177" s="36">
        <v>990</v>
      </c>
    </row>
    <row r="178" spans="1:16" x14ac:dyDescent="0.25">
      <c r="A178">
        <v>2014102705</v>
      </c>
      <c r="B178" t="s">
        <v>76</v>
      </c>
      <c r="C178" t="s">
        <v>77</v>
      </c>
      <c r="E178" t="s">
        <v>57</v>
      </c>
      <c r="F178">
        <v>2005</v>
      </c>
      <c r="G178" t="s">
        <v>682</v>
      </c>
      <c r="J178" s="36">
        <v>300.35000000000002</v>
      </c>
      <c r="K178">
        <v>48</v>
      </c>
      <c r="M178" s="36">
        <v>316.46000000000004</v>
      </c>
      <c r="N178">
        <v>56</v>
      </c>
      <c r="P178" s="36">
        <v>990</v>
      </c>
    </row>
    <row r="179" spans="1:16" x14ac:dyDescent="0.25">
      <c r="A179">
        <v>2017033958</v>
      </c>
      <c r="B179" t="s">
        <v>553</v>
      </c>
      <c r="C179" t="s">
        <v>554</v>
      </c>
      <c r="E179" t="s">
        <v>57</v>
      </c>
      <c r="F179">
        <v>2006</v>
      </c>
      <c r="G179" t="s">
        <v>682</v>
      </c>
      <c r="H179" t="s">
        <v>598</v>
      </c>
      <c r="I179" t="s">
        <v>598</v>
      </c>
      <c r="J179" s="36">
        <v>357.92</v>
      </c>
      <c r="K179">
        <v>61</v>
      </c>
      <c r="M179" s="36">
        <v>327.69499999999999</v>
      </c>
      <c r="N179">
        <v>57</v>
      </c>
      <c r="P179" s="36">
        <v>990</v>
      </c>
    </row>
    <row r="180" spans="1:16" x14ac:dyDescent="0.25">
      <c r="A180">
        <v>2017090130</v>
      </c>
      <c r="B180" t="s">
        <v>532</v>
      </c>
      <c r="C180" t="s">
        <v>533</v>
      </c>
      <c r="D180" t="s">
        <v>58</v>
      </c>
      <c r="E180" t="s">
        <v>57</v>
      </c>
      <c r="F180">
        <v>2005</v>
      </c>
      <c r="G180" t="s">
        <v>682</v>
      </c>
      <c r="I180" t="s">
        <v>513</v>
      </c>
      <c r="J180" s="36">
        <v>323.08499999999998</v>
      </c>
      <c r="K180">
        <v>54</v>
      </c>
      <c r="M180" s="36">
        <v>329.23200000000003</v>
      </c>
      <c r="N180">
        <v>58</v>
      </c>
      <c r="P180" s="36">
        <v>990</v>
      </c>
    </row>
    <row r="181" spans="1:16" x14ac:dyDescent="0.25">
      <c r="A181">
        <v>2016062265</v>
      </c>
      <c r="B181" t="s">
        <v>154</v>
      </c>
      <c r="C181" t="s">
        <v>155</v>
      </c>
      <c r="E181" t="s">
        <v>57</v>
      </c>
      <c r="F181">
        <v>2005</v>
      </c>
      <c r="G181" t="s">
        <v>682</v>
      </c>
      <c r="H181" t="s">
        <v>598</v>
      </c>
      <c r="I181" t="s">
        <v>598</v>
      </c>
      <c r="J181" s="36">
        <v>294.34000000000003</v>
      </c>
      <c r="K181">
        <v>46</v>
      </c>
      <c r="M181" s="36">
        <v>334.76499999999999</v>
      </c>
      <c r="N181">
        <v>59</v>
      </c>
      <c r="P181" s="36">
        <v>990</v>
      </c>
    </row>
    <row r="182" spans="1:16" x14ac:dyDescent="0.25">
      <c r="A182">
        <v>2016081450</v>
      </c>
      <c r="B182" t="s">
        <v>677</v>
      </c>
      <c r="C182" t="s">
        <v>678</v>
      </c>
      <c r="E182" t="s">
        <v>57</v>
      </c>
      <c r="F182">
        <v>2006</v>
      </c>
      <c r="G182" t="s">
        <v>682</v>
      </c>
      <c r="H182" t="s">
        <v>514</v>
      </c>
      <c r="I182" t="s">
        <v>514</v>
      </c>
      <c r="J182" s="36">
        <v>990</v>
      </c>
      <c r="M182" s="36">
        <v>357.88499999999999</v>
      </c>
      <c r="N182">
        <v>60</v>
      </c>
      <c r="P182" s="36">
        <v>990</v>
      </c>
    </row>
    <row r="183" spans="1:16" x14ac:dyDescent="0.25">
      <c r="A183">
        <v>2018030263</v>
      </c>
      <c r="B183" t="s">
        <v>582</v>
      </c>
      <c r="C183" t="s">
        <v>583</v>
      </c>
      <c r="D183" t="s">
        <v>561</v>
      </c>
      <c r="E183" t="s">
        <v>57</v>
      </c>
      <c r="F183">
        <v>2005</v>
      </c>
      <c r="G183" t="s">
        <v>682</v>
      </c>
      <c r="H183" t="s">
        <v>502</v>
      </c>
      <c r="I183" t="s">
        <v>606</v>
      </c>
      <c r="J183" s="36">
        <v>454.47</v>
      </c>
      <c r="K183">
        <v>65</v>
      </c>
      <c r="M183" s="36">
        <v>371.07499999999999</v>
      </c>
      <c r="N183">
        <v>61</v>
      </c>
      <c r="P183" s="36">
        <v>990</v>
      </c>
    </row>
    <row r="184" spans="1:16" x14ac:dyDescent="0.25">
      <c r="A184">
        <v>2017080065</v>
      </c>
      <c r="B184" t="s">
        <v>69</v>
      </c>
      <c r="C184" t="s">
        <v>70</v>
      </c>
      <c r="D184" t="s">
        <v>58</v>
      </c>
      <c r="E184" t="s">
        <v>57</v>
      </c>
      <c r="F184">
        <v>2005</v>
      </c>
      <c r="G184" t="s">
        <v>682</v>
      </c>
      <c r="I184" t="s">
        <v>609</v>
      </c>
      <c r="J184" s="36">
        <v>371.13200000000001</v>
      </c>
      <c r="K184">
        <v>62</v>
      </c>
      <c r="M184" s="36">
        <v>379.90700000000004</v>
      </c>
      <c r="N184">
        <v>62</v>
      </c>
      <c r="P184" s="36">
        <v>990</v>
      </c>
    </row>
    <row r="185" spans="1:16" x14ac:dyDescent="0.25">
      <c r="A185">
        <v>2016052215</v>
      </c>
      <c r="B185" t="s">
        <v>109</v>
      </c>
      <c r="C185" t="s">
        <v>110</v>
      </c>
      <c r="E185" t="s">
        <v>57</v>
      </c>
      <c r="F185">
        <v>2005</v>
      </c>
      <c r="G185" t="s">
        <v>682</v>
      </c>
      <c r="H185" t="s">
        <v>598</v>
      </c>
      <c r="I185" t="s">
        <v>598</v>
      </c>
      <c r="J185" s="36">
        <v>307.54499999999996</v>
      </c>
      <c r="K185">
        <v>51</v>
      </c>
      <c r="M185" s="36">
        <v>384.38499999999999</v>
      </c>
      <c r="N185">
        <v>63</v>
      </c>
      <c r="P185" s="36">
        <v>990</v>
      </c>
    </row>
    <row r="186" spans="1:16" x14ac:dyDescent="0.25">
      <c r="A186">
        <v>2015063048</v>
      </c>
      <c r="B186" t="s">
        <v>487</v>
      </c>
      <c r="C186" t="s">
        <v>767</v>
      </c>
      <c r="D186" t="s">
        <v>58</v>
      </c>
      <c r="E186" t="s">
        <v>57</v>
      </c>
      <c r="F186">
        <v>2002</v>
      </c>
      <c r="G186" t="s">
        <v>684</v>
      </c>
      <c r="J186" s="36">
        <v>990</v>
      </c>
      <c r="M186" s="36">
        <v>393.76</v>
      </c>
      <c r="N186">
        <v>64</v>
      </c>
      <c r="P186" s="36">
        <v>990</v>
      </c>
    </row>
    <row r="187" spans="1:16" x14ac:dyDescent="0.25">
      <c r="A187">
        <v>2015062969</v>
      </c>
      <c r="B187" t="s">
        <v>85</v>
      </c>
      <c r="C187" t="s">
        <v>86</v>
      </c>
      <c r="D187" t="s">
        <v>58</v>
      </c>
      <c r="E187" t="s">
        <v>57</v>
      </c>
      <c r="F187">
        <v>2005</v>
      </c>
      <c r="G187" t="s">
        <v>682</v>
      </c>
      <c r="H187" t="s">
        <v>513</v>
      </c>
      <c r="I187" t="s">
        <v>513</v>
      </c>
      <c r="J187" s="36">
        <v>340.83</v>
      </c>
      <c r="K187">
        <v>57</v>
      </c>
      <c r="M187" s="36">
        <v>401.935</v>
      </c>
      <c r="N187">
        <v>65</v>
      </c>
      <c r="P187" s="36">
        <v>990</v>
      </c>
    </row>
    <row r="188" spans="1:16" x14ac:dyDescent="0.25">
      <c r="A188">
        <v>2015063018</v>
      </c>
      <c r="B188" t="s">
        <v>104</v>
      </c>
      <c r="C188" t="s">
        <v>108</v>
      </c>
      <c r="E188" t="s">
        <v>57</v>
      </c>
      <c r="F188">
        <v>2005</v>
      </c>
      <c r="G188" t="s">
        <v>682</v>
      </c>
      <c r="H188" t="s">
        <v>598</v>
      </c>
      <c r="J188" s="36">
        <v>237.41499999999996</v>
      </c>
      <c r="K188">
        <v>36</v>
      </c>
      <c r="M188" s="36">
        <v>990</v>
      </c>
      <c r="P188" s="36">
        <v>990</v>
      </c>
    </row>
    <row r="189" spans="1:16" x14ac:dyDescent="0.25">
      <c r="A189">
        <v>2017090153</v>
      </c>
      <c r="B189" t="s">
        <v>190</v>
      </c>
      <c r="C189" t="s">
        <v>574</v>
      </c>
      <c r="D189" t="s">
        <v>58</v>
      </c>
      <c r="E189" t="s">
        <v>57</v>
      </c>
      <c r="F189">
        <v>2006</v>
      </c>
      <c r="G189" t="s">
        <v>682</v>
      </c>
      <c r="H189" t="s">
        <v>611</v>
      </c>
      <c r="I189" t="s">
        <v>609</v>
      </c>
      <c r="J189" s="36">
        <v>274.85000000000002</v>
      </c>
      <c r="K189">
        <v>39</v>
      </c>
      <c r="M189" s="36">
        <v>990</v>
      </c>
      <c r="P189" s="36">
        <v>990</v>
      </c>
    </row>
    <row r="190" spans="1:16" x14ac:dyDescent="0.25">
      <c r="A190">
        <v>2015063044</v>
      </c>
      <c r="B190" t="s">
        <v>323</v>
      </c>
      <c r="C190" t="s">
        <v>324</v>
      </c>
      <c r="D190" t="s">
        <v>58</v>
      </c>
      <c r="E190" t="s">
        <v>57</v>
      </c>
      <c r="F190">
        <v>2003</v>
      </c>
      <c r="G190" t="s">
        <v>683</v>
      </c>
      <c r="H190" t="s">
        <v>598</v>
      </c>
      <c r="I190" t="s">
        <v>606</v>
      </c>
      <c r="J190" s="36">
        <v>285.29599999999999</v>
      </c>
      <c r="K190">
        <v>43</v>
      </c>
      <c r="M190" s="36">
        <v>990</v>
      </c>
      <c r="P190" s="36">
        <v>990</v>
      </c>
    </row>
    <row r="191" spans="1:16" x14ac:dyDescent="0.25">
      <c r="A191">
        <v>2018080505</v>
      </c>
      <c r="B191" t="s">
        <v>274</v>
      </c>
      <c r="C191" t="s">
        <v>738</v>
      </c>
      <c r="D191" t="s">
        <v>58</v>
      </c>
      <c r="E191" t="s">
        <v>57</v>
      </c>
      <c r="F191">
        <v>2004</v>
      </c>
      <c r="G191" t="s">
        <v>683</v>
      </c>
      <c r="H191" t="s">
        <v>513</v>
      </c>
      <c r="I191" t="s">
        <v>513</v>
      </c>
      <c r="J191" s="36">
        <v>291.46999999999997</v>
      </c>
      <c r="K191">
        <v>45</v>
      </c>
      <c r="M191" s="36">
        <v>990</v>
      </c>
      <c r="P191" s="36">
        <v>990</v>
      </c>
    </row>
    <row r="192" spans="1:16" x14ac:dyDescent="0.25">
      <c r="A192">
        <v>2018060301</v>
      </c>
      <c r="B192" t="s">
        <v>592</v>
      </c>
      <c r="C192" t="s">
        <v>66</v>
      </c>
      <c r="D192" t="s">
        <v>58</v>
      </c>
      <c r="E192" t="s">
        <v>57</v>
      </c>
      <c r="F192">
        <v>2003</v>
      </c>
      <c r="G192" t="s">
        <v>683</v>
      </c>
      <c r="I192" t="s">
        <v>513</v>
      </c>
      <c r="J192" s="36">
        <v>302.02</v>
      </c>
      <c r="K192">
        <v>49</v>
      </c>
      <c r="M192" s="36">
        <v>990</v>
      </c>
      <c r="P192" s="36">
        <v>990</v>
      </c>
    </row>
    <row r="193" spans="1:16" x14ac:dyDescent="0.25">
      <c r="A193">
        <v>2017053980</v>
      </c>
      <c r="B193" t="s">
        <v>200</v>
      </c>
      <c r="C193" t="s">
        <v>673</v>
      </c>
      <c r="D193" t="s">
        <v>58</v>
      </c>
      <c r="E193" t="s">
        <v>57</v>
      </c>
      <c r="F193">
        <v>2006</v>
      </c>
      <c r="G193" t="s">
        <v>682</v>
      </c>
      <c r="J193" s="36">
        <v>345.12</v>
      </c>
      <c r="K193">
        <v>59</v>
      </c>
      <c r="M193" s="36">
        <v>990</v>
      </c>
      <c r="P193" s="36">
        <v>990</v>
      </c>
    </row>
    <row r="194" spans="1:16" x14ac:dyDescent="0.25">
      <c r="A194">
        <v>2018050242</v>
      </c>
      <c r="B194" t="s">
        <v>564</v>
      </c>
      <c r="C194" t="s">
        <v>565</v>
      </c>
      <c r="D194" t="s">
        <v>58</v>
      </c>
      <c r="E194" t="s">
        <v>57</v>
      </c>
      <c r="F194">
        <v>2006</v>
      </c>
      <c r="G194" t="s">
        <v>682</v>
      </c>
      <c r="H194" t="s">
        <v>598</v>
      </c>
      <c r="I194" t="s">
        <v>598</v>
      </c>
      <c r="J194" s="36">
        <v>425.04999999999995</v>
      </c>
      <c r="K194">
        <v>63</v>
      </c>
      <c r="M194" s="36">
        <v>990</v>
      </c>
      <c r="P194" s="36">
        <v>990</v>
      </c>
    </row>
    <row r="195" spans="1:16" x14ac:dyDescent="0.25">
      <c r="A195">
        <v>2018060293</v>
      </c>
      <c r="B195" t="s">
        <v>309</v>
      </c>
      <c r="C195" t="s">
        <v>108</v>
      </c>
      <c r="D195" t="s">
        <v>58</v>
      </c>
      <c r="E195" t="s">
        <v>57</v>
      </c>
      <c r="F195">
        <v>1968</v>
      </c>
      <c r="G195" t="s">
        <v>492</v>
      </c>
      <c r="H195" t="s">
        <v>598</v>
      </c>
      <c r="I195" t="s">
        <v>598</v>
      </c>
      <c r="J195" s="36">
        <v>990</v>
      </c>
      <c r="M195" s="36">
        <v>990</v>
      </c>
      <c r="P195" s="36">
        <v>990</v>
      </c>
    </row>
    <row r="196" spans="1:16" x14ac:dyDescent="0.25">
      <c r="A196">
        <v>2018080476</v>
      </c>
      <c r="B196" t="s">
        <v>599</v>
      </c>
      <c r="C196" t="s">
        <v>600</v>
      </c>
      <c r="D196" t="s">
        <v>94</v>
      </c>
      <c r="E196" t="s">
        <v>57</v>
      </c>
      <c r="F196">
        <v>1974</v>
      </c>
      <c r="G196" t="s">
        <v>492</v>
      </c>
      <c r="J196" s="36">
        <v>990</v>
      </c>
      <c r="M196" s="36">
        <v>990</v>
      </c>
      <c r="P196" s="36">
        <v>990</v>
      </c>
    </row>
    <row r="197" spans="1:16" x14ac:dyDescent="0.25">
      <c r="A197">
        <v>201307853</v>
      </c>
      <c r="B197" t="s">
        <v>541</v>
      </c>
      <c r="C197" t="s">
        <v>542</v>
      </c>
      <c r="D197" t="s">
        <v>58</v>
      </c>
      <c r="E197" t="s">
        <v>57</v>
      </c>
      <c r="F197">
        <v>1977</v>
      </c>
      <c r="G197" t="s">
        <v>492</v>
      </c>
      <c r="H197" t="s">
        <v>514</v>
      </c>
      <c r="J197" s="36">
        <v>990</v>
      </c>
      <c r="M197" s="36">
        <v>990</v>
      </c>
      <c r="P197" s="36">
        <v>990</v>
      </c>
    </row>
    <row r="198" spans="1:16" x14ac:dyDescent="0.25">
      <c r="A198">
        <v>2015062990</v>
      </c>
      <c r="B198" t="s">
        <v>510</v>
      </c>
      <c r="C198" t="s">
        <v>511</v>
      </c>
      <c r="D198" t="s">
        <v>58</v>
      </c>
      <c r="E198" t="s">
        <v>57</v>
      </c>
      <c r="F198">
        <v>1992</v>
      </c>
      <c r="G198" t="s">
        <v>492</v>
      </c>
      <c r="H198" t="s">
        <v>502</v>
      </c>
      <c r="I198" t="s">
        <v>601</v>
      </c>
      <c r="J198" s="36">
        <v>990</v>
      </c>
      <c r="M198" s="36">
        <v>990</v>
      </c>
      <c r="P198" s="36">
        <v>990</v>
      </c>
    </row>
    <row r="199" spans="1:16" x14ac:dyDescent="0.25">
      <c r="A199">
        <v>201306366</v>
      </c>
      <c r="B199" t="s">
        <v>602</v>
      </c>
      <c r="C199" t="s">
        <v>603</v>
      </c>
      <c r="D199" t="s">
        <v>58</v>
      </c>
      <c r="E199" t="s">
        <v>57</v>
      </c>
      <c r="F199">
        <v>1995</v>
      </c>
      <c r="G199" t="s">
        <v>492</v>
      </c>
      <c r="H199" t="s">
        <v>514</v>
      </c>
      <c r="J199" s="36">
        <v>990</v>
      </c>
      <c r="M199" s="36">
        <v>990</v>
      </c>
      <c r="P199" s="36">
        <v>990</v>
      </c>
    </row>
    <row r="200" spans="1:16" x14ac:dyDescent="0.25">
      <c r="A200">
        <v>201306542</v>
      </c>
      <c r="B200" t="s">
        <v>347</v>
      </c>
      <c r="C200" t="s">
        <v>607</v>
      </c>
      <c r="D200" t="s">
        <v>58</v>
      </c>
      <c r="E200" t="s">
        <v>57</v>
      </c>
      <c r="F200">
        <v>1996</v>
      </c>
      <c r="G200" t="s">
        <v>492</v>
      </c>
      <c r="H200" t="s">
        <v>502</v>
      </c>
      <c r="I200" t="s">
        <v>606</v>
      </c>
      <c r="J200" s="36">
        <v>990</v>
      </c>
      <c r="M200" s="36">
        <v>990</v>
      </c>
      <c r="P200" s="36">
        <v>990</v>
      </c>
    </row>
    <row r="201" spans="1:16" x14ac:dyDescent="0.25">
      <c r="A201">
        <v>201306403</v>
      </c>
      <c r="B201" t="s">
        <v>263</v>
      </c>
      <c r="C201" t="s">
        <v>608</v>
      </c>
      <c r="D201" t="s">
        <v>58</v>
      </c>
      <c r="E201" t="s">
        <v>57</v>
      </c>
      <c r="F201">
        <v>1996</v>
      </c>
      <c r="G201" t="s">
        <v>492</v>
      </c>
      <c r="H201" t="s">
        <v>514</v>
      </c>
      <c r="I201" t="s">
        <v>514</v>
      </c>
      <c r="J201" s="36">
        <v>990</v>
      </c>
      <c r="M201" s="36">
        <v>990</v>
      </c>
      <c r="P201" s="36">
        <v>990</v>
      </c>
    </row>
    <row r="202" spans="1:16" x14ac:dyDescent="0.25">
      <c r="A202">
        <v>2014061801</v>
      </c>
      <c r="B202" t="s">
        <v>530</v>
      </c>
      <c r="C202" t="s">
        <v>531</v>
      </c>
      <c r="D202" t="s">
        <v>58</v>
      </c>
      <c r="E202" t="s">
        <v>57</v>
      </c>
      <c r="F202">
        <v>1997</v>
      </c>
      <c r="G202" t="s">
        <v>492</v>
      </c>
      <c r="H202" t="s">
        <v>502</v>
      </c>
      <c r="I202" t="s">
        <v>601</v>
      </c>
      <c r="J202" s="36">
        <v>990</v>
      </c>
      <c r="M202" s="36">
        <v>990</v>
      </c>
      <c r="P202" s="36">
        <v>990</v>
      </c>
    </row>
    <row r="203" spans="1:16" x14ac:dyDescent="0.25">
      <c r="A203">
        <v>2018070323</v>
      </c>
      <c r="B203" t="s">
        <v>559</v>
      </c>
      <c r="C203" t="s">
        <v>560</v>
      </c>
      <c r="D203" t="s">
        <v>561</v>
      </c>
      <c r="E203" t="s">
        <v>57</v>
      </c>
      <c r="F203">
        <v>2005</v>
      </c>
      <c r="G203" t="s">
        <v>682</v>
      </c>
      <c r="I203" t="s">
        <v>606</v>
      </c>
      <c r="J203" s="36">
        <v>990</v>
      </c>
      <c r="M203" s="36">
        <v>990</v>
      </c>
      <c r="P203" s="36">
        <v>990</v>
      </c>
    </row>
    <row r="204" spans="1:16" x14ac:dyDescent="0.25">
      <c r="A204">
        <v>2018070319</v>
      </c>
      <c r="B204" t="s">
        <v>568</v>
      </c>
      <c r="C204" t="s">
        <v>569</v>
      </c>
      <c r="D204" t="s">
        <v>97</v>
      </c>
      <c r="E204" t="s">
        <v>57</v>
      </c>
      <c r="F204">
        <v>2005</v>
      </c>
      <c r="G204" t="s">
        <v>682</v>
      </c>
      <c r="H204" t="s">
        <v>502</v>
      </c>
      <c r="I204" t="s">
        <v>606</v>
      </c>
      <c r="J204" s="36">
        <v>990</v>
      </c>
      <c r="M204" s="36">
        <v>990</v>
      </c>
      <c r="P204" s="36">
        <v>990</v>
      </c>
    </row>
    <row r="205" spans="1:16" x14ac:dyDescent="0.25">
      <c r="A205">
        <v>2018070411</v>
      </c>
      <c r="B205" t="s">
        <v>692</v>
      </c>
      <c r="C205" t="s">
        <v>696</v>
      </c>
      <c r="D205" t="s">
        <v>97</v>
      </c>
      <c r="E205" t="s">
        <v>57</v>
      </c>
      <c r="F205">
        <v>2005</v>
      </c>
      <c r="G205" t="s">
        <v>682</v>
      </c>
      <c r="J205" s="36">
        <v>990</v>
      </c>
      <c r="M205" s="36">
        <v>990</v>
      </c>
      <c r="P205" s="36">
        <v>990</v>
      </c>
    </row>
    <row r="206" spans="1:16" x14ac:dyDescent="0.25">
      <c r="A206">
        <v>2018070443</v>
      </c>
      <c r="B206" t="s">
        <v>641</v>
      </c>
      <c r="C206" t="s">
        <v>642</v>
      </c>
      <c r="D206" t="s">
        <v>97</v>
      </c>
      <c r="E206" t="s">
        <v>57</v>
      </c>
      <c r="F206">
        <v>2005</v>
      </c>
      <c r="G206" t="s">
        <v>682</v>
      </c>
      <c r="J206" s="36">
        <v>990</v>
      </c>
      <c r="M206" s="36">
        <v>990</v>
      </c>
      <c r="P206" s="36">
        <v>990</v>
      </c>
    </row>
    <row r="207" spans="1:16" x14ac:dyDescent="0.25">
      <c r="A207">
        <v>2018070447</v>
      </c>
      <c r="B207" t="s">
        <v>643</v>
      </c>
      <c r="C207" t="s">
        <v>644</v>
      </c>
      <c r="D207" t="s">
        <v>97</v>
      </c>
      <c r="E207" t="s">
        <v>57</v>
      </c>
      <c r="F207">
        <v>2005</v>
      </c>
      <c r="G207" t="s">
        <v>682</v>
      </c>
      <c r="J207" s="36">
        <v>990</v>
      </c>
      <c r="M207" s="36">
        <v>990</v>
      </c>
      <c r="P207" s="36">
        <v>990</v>
      </c>
    </row>
    <row r="208" spans="1:16" x14ac:dyDescent="0.25">
      <c r="A208">
        <v>2018060299</v>
      </c>
      <c r="B208" t="s">
        <v>112</v>
      </c>
      <c r="C208" t="s">
        <v>517</v>
      </c>
      <c r="D208" t="s">
        <v>58</v>
      </c>
      <c r="E208" t="s">
        <v>57</v>
      </c>
      <c r="F208">
        <v>2005</v>
      </c>
      <c r="G208" t="s">
        <v>682</v>
      </c>
      <c r="H208" t="s">
        <v>598</v>
      </c>
      <c r="I208" t="s">
        <v>606</v>
      </c>
      <c r="J208" s="36">
        <v>990</v>
      </c>
      <c r="M208" s="36">
        <v>990</v>
      </c>
      <c r="P208" s="36">
        <v>990</v>
      </c>
    </row>
    <row r="209" spans="1:16" x14ac:dyDescent="0.25">
      <c r="A209">
        <v>2017090214</v>
      </c>
      <c r="B209" t="s">
        <v>263</v>
      </c>
      <c r="C209" t="s">
        <v>435</v>
      </c>
      <c r="D209" t="s">
        <v>58</v>
      </c>
      <c r="E209" t="s">
        <v>57</v>
      </c>
      <c r="F209">
        <v>2005</v>
      </c>
      <c r="G209" t="s">
        <v>682</v>
      </c>
      <c r="H209" t="s">
        <v>502</v>
      </c>
      <c r="I209" t="s">
        <v>606</v>
      </c>
      <c r="J209" s="36">
        <v>990</v>
      </c>
      <c r="M209" s="36">
        <v>990</v>
      </c>
      <c r="P209" s="36">
        <v>990</v>
      </c>
    </row>
    <row r="210" spans="1:16" x14ac:dyDescent="0.25">
      <c r="A210">
        <v>2018050239</v>
      </c>
      <c r="B210" t="s">
        <v>580</v>
      </c>
      <c r="C210" t="s">
        <v>581</v>
      </c>
      <c r="D210" t="s">
        <v>58</v>
      </c>
      <c r="E210" t="s">
        <v>57</v>
      </c>
      <c r="F210">
        <v>2005</v>
      </c>
      <c r="G210" t="s">
        <v>682</v>
      </c>
      <c r="I210" t="s">
        <v>606</v>
      </c>
      <c r="J210" s="36">
        <v>990</v>
      </c>
      <c r="M210" s="36">
        <v>990</v>
      </c>
      <c r="P210" s="36">
        <v>990</v>
      </c>
    </row>
    <row r="211" spans="1:16" x14ac:dyDescent="0.25">
      <c r="A211">
        <v>2014061862</v>
      </c>
      <c r="B211" t="s">
        <v>564</v>
      </c>
      <c r="C211" t="s">
        <v>645</v>
      </c>
      <c r="D211" t="s">
        <v>58</v>
      </c>
      <c r="E211" t="s">
        <v>57</v>
      </c>
      <c r="F211">
        <v>2005</v>
      </c>
      <c r="G211" t="s">
        <v>682</v>
      </c>
      <c r="J211" s="36">
        <v>990</v>
      </c>
      <c r="M211" s="36">
        <v>990</v>
      </c>
      <c r="P211" s="36">
        <v>990</v>
      </c>
    </row>
    <row r="212" spans="1:16" x14ac:dyDescent="0.25">
      <c r="A212">
        <v>2018070379</v>
      </c>
      <c r="B212" t="s">
        <v>299</v>
      </c>
      <c r="C212" t="s">
        <v>650</v>
      </c>
      <c r="D212" t="s">
        <v>636</v>
      </c>
      <c r="E212" t="s">
        <v>57</v>
      </c>
      <c r="F212">
        <v>2006</v>
      </c>
      <c r="G212" t="s">
        <v>682</v>
      </c>
      <c r="J212" s="36">
        <v>990</v>
      </c>
      <c r="M212" s="36">
        <v>990</v>
      </c>
      <c r="P212" s="36">
        <v>990</v>
      </c>
    </row>
    <row r="213" spans="1:16" x14ac:dyDescent="0.25">
      <c r="A213">
        <v>2016081441</v>
      </c>
      <c r="B213" t="s">
        <v>693</v>
      </c>
      <c r="C213" t="s">
        <v>698</v>
      </c>
      <c r="D213" t="s">
        <v>97</v>
      </c>
      <c r="E213" t="s">
        <v>57</v>
      </c>
      <c r="F213">
        <v>2006</v>
      </c>
      <c r="G213" t="s">
        <v>682</v>
      </c>
      <c r="J213" s="36">
        <v>990</v>
      </c>
      <c r="M213" s="36">
        <v>990</v>
      </c>
      <c r="P213" s="36">
        <v>990</v>
      </c>
    </row>
    <row r="214" spans="1:16" x14ac:dyDescent="0.25">
      <c r="A214">
        <v>2018070448</v>
      </c>
      <c r="B214" t="s">
        <v>653</v>
      </c>
      <c r="C214" t="s">
        <v>595</v>
      </c>
      <c r="D214" t="s">
        <v>97</v>
      </c>
      <c r="E214" t="s">
        <v>57</v>
      </c>
      <c r="F214">
        <v>2006</v>
      </c>
      <c r="G214" t="s">
        <v>682</v>
      </c>
      <c r="J214" s="36">
        <v>990</v>
      </c>
      <c r="M214" s="36">
        <v>990</v>
      </c>
      <c r="P214" s="36">
        <v>990</v>
      </c>
    </row>
    <row r="215" spans="1:16" x14ac:dyDescent="0.25">
      <c r="A215">
        <v>2018070445</v>
      </c>
      <c r="B215" t="s">
        <v>654</v>
      </c>
      <c r="C215" t="s">
        <v>642</v>
      </c>
      <c r="D215" t="s">
        <v>97</v>
      </c>
      <c r="E215" t="s">
        <v>57</v>
      </c>
      <c r="F215">
        <v>2006</v>
      </c>
      <c r="G215" t="s">
        <v>682</v>
      </c>
      <c r="J215" s="36">
        <v>990</v>
      </c>
      <c r="M215" s="36">
        <v>990</v>
      </c>
      <c r="P215" s="36">
        <v>990</v>
      </c>
    </row>
    <row r="216" spans="1:16" x14ac:dyDescent="0.25">
      <c r="A216">
        <v>2015063045</v>
      </c>
      <c r="B216" t="s">
        <v>657</v>
      </c>
      <c r="C216" t="s">
        <v>324</v>
      </c>
      <c r="D216" t="s">
        <v>58</v>
      </c>
      <c r="E216" t="s">
        <v>57</v>
      </c>
      <c r="F216">
        <v>2006</v>
      </c>
      <c r="G216" t="s">
        <v>682</v>
      </c>
      <c r="H216" t="s">
        <v>598</v>
      </c>
      <c r="I216" t="s">
        <v>606</v>
      </c>
      <c r="J216" s="36">
        <v>990</v>
      </c>
      <c r="M216" s="36">
        <v>990</v>
      </c>
      <c r="P216" s="36">
        <v>990</v>
      </c>
    </row>
    <row r="217" spans="1:16" x14ac:dyDescent="0.25">
      <c r="A217">
        <v>2016093918</v>
      </c>
      <c r="B217" t="s">
        <v>658</v>
      </c>
      <c r="C217" t="s">
        <v>659</v>
      </c>
      <c r="D217" t="s">
        <v>58</v>
      </c>
      <c r="E217" t="s">
        <v>57</v>
      </c>
      <c r="F217">
        <v>2006</v>
      </c>
      <c r="G217" t="s">
        <v>682</v>
      </c>
      <c r="I217" t="s">
        <v>606</v>
      </c>
      <c r="J217" s="36">
        <v>990</v>
      </c>
      <c r="M217" s="36">
        <v>990</v>
      </c>
      <c r="P217" s="36">
        <v>990</v>
      </c>
    </row>
    <row r="218" spans="1:16" x14ac:dyDescent="0.25">
      <c r="A218">
        <v>2018070330</v>
      </c>
      <c r="B218" t="s">
        <v>206</v>
      </c>
      <c r="C218" t="s">
        <v>551</v>
      </c>
      <c r="D218" t="s">
        <v>58</v>
      </c>
      <c r="E218" t="s">
        <v>57</v>
      </c>
      <c r="F218">
        <v>2006</v>
      </c>
      <c r="G218" t="s">
        <v>682</v>
      </c>
      <c r="I218" t="s">
        <v>606</v>
      </c>
      <c r="J218" s="36">
        <v>990</v>
      </c>
      <c r="M218" s="36">
        <v>990</v>
      </c>
      <c r="P218" s="36">
        <v>990</v>
      </c>
    </row>
    <row r="219" spans="1:16" x14ac:dyDescent="0.25">
      <c r="A219">
        <v>2018070385</v>
      </c>
      <c r="B219" t="s">
        <v>660</v>
      </c>
      <c r="C219" t="s">
        <v>626</v>
      </c>
      <c r="D219" t="s">
        <v>58</v>
      </c>
      <c r="E219" t="s">
        <v>57</v>
      </c>
      <c r="F219">
        <v>2006</v>
      </c>
      <c r="G219" t="s">
        <v>682</v>
      </c>
      <c r="I219" t="s">
        <v>614</v>
      </c>
      <c r="J219" s="36">
        <v>990</v>
      </c>
      <c r="M219" s="36">
        <v>990</v>
      </c>
      <c r="P219" s="36">
        <v>990</v>
      </c>
    </row>
    <row r="220" spans="1:16" x14ac:dyDescent="0.25">
      <c r="A220">
        <v>2017071865</v>
      </c>
      <c r="B220" t="s">
        <v>200</v>
      </c>
      <c r="C220" t="s">
        <v>664</v>
      </c>
      <c r="D220" t="s">
        <v>58</v>
      </c>
      <c r="E220" t="s">
        <v>57</v>
      </c>
      <c r="F220">
        <v>2006</v>
      </c>
      <c r="G220" t="s">
        <v>682</v>
      </c>
      <c r="H220" t="s">
        <v>514</v>
      </c>
      <c r="I220" t="s">
        <v>514</v>
      </c>
      <c r="J220" s="36">
        <v>990</v>
      </c>
      <c r="M220" s="36">
        <v>990</v>
      </c>
      <c r="P220" s="36">
        <v>990</v>
      </c>
    </row>
    <row r="221" spans="1:16" x14ac:dyDescent="0.25">
      <c r="A221">
        <v>2017071862</v>
      </c>
      <c r="B221" t="s">
        <v>206</v>
      </c>
      <c r="C221" t="s">
        <v>665</v>
      </c>
      <c r="D221" t="s">
        <v>58</v>
      </c>
      <c r="E221" t="s">
        <v>57</v>
      </c>
      <c r="F221">
        <v>2006</v>
      </c>
      <c r="G221" t="s">
        <v>682</v>
      </c>
      <c r="I221" t="s">
        <v>514</v>
      </c>
      <c r="J221" s="36">
        <v>990</v>
      </c>
      <c r="M221" s="36">
        <v>990</v>
      </c>
      <c r="P221" s="36">
        <v>990</v>
      </c>
    </row>
    <row r="222" spans="1:16" x14ac:dyDescent="0.25">
      <c r="A222">
        <v>2017071889</v>
      </c>
      <c r="B222" t="s">
        <v>109</v>
      </c>
      <c r="C222" t="s">
        <v>666</v>
      </c>
      <c r="D222" t="s">
        <v>58</v>
      </c>
      <c r="E222" t="s">
        <v>57</v>
      </c>
      <c r="F222">
        <v>2006</v>
      </c>
      <c r="G222" t="s">
        <v>682</v>
      </c>
      <c r="I222" t="s">
        <v>514</v>
      </c>
      <c r="J222" s="36">
        <v>990</v>
      </c>
      <c r="M222" s="36">
        <v>990</v>
      </c>
      <c r="P222" s="36">
        <v>990</v>
      </c>
    </row>
    <row r="223" spans="1:16" x14ac:dyDescent="0.25">
      <c r="A223">
        <v>2014071995</v>
      </c>
      <c r="B223" t="s">
        <v>536</v>
      </c>
      <c r="C223" t="s">
        <v>399</v>
      </c>
      <c r="D223" t="s">
        <v>58</v>
      </c>
      <c r="E223" t="s">
        <v>57</v>
      </c>
      <c r="F223">
        <v>2006</v>
      </c>
      <c r="G223" t="s">
        <v>682</v>
      </c>
      <c r="H223" t="s">
        <v>502</v>
      </c>
      <c r="I223" t="s">
        <v>631</v>
      </c>
      <c r="J223" s="36">
        <v>990</v>
      </c>
      <c r="M223" s="36">
        <v>990</v>
      </c>
      <c r="P223" s="36">
        <v>990</v>
      </c>
    </row>
    <row r="224" spans="1:16" x14ac:dyDescent="0.25">
      <c r="A224">
        <v>2018070364</v>
      </c>
      <c r="B224" t="s">
        <v>671</v>
      </c>
      <c r="C224" t="s">
        <v>672</v>
      </c>
      <c r="D224" t="s">
        <v>58</v>
      </c>
      <c r="E224" t="s">
        <v>57</v>
      </c>
      <c r="F224">
        <v>2006</v>
      </c>
      <c r="G224" t="s">
        <v>682</v>
      </c>
      <c r="H224" t="s">
        <v>515</v>
      </c>
      <c r="J224" s="36">
        <v>990</v>
      </c>
      <c r="M224" s="36">
        <v>990</v>
      </c>
      <c r="P224" s="36">
        <v>990</v>
      </c>
    </row>
    <row r="225" spans="1:16" x14ac:dyDescent="0.25">
      <c r="A225">
        <v>2018080477</v>
      </c>
      <c r="B225" t="s">
        <v>411</v>
      </c>
      <c r="C225" t="s">
        <v>600</v>
      </c>
      <c r="D225" t="s">
        <v>58</v>
      </c>
      <c r="E225" t="s">
        <v>57</v>
      </c>
      <c r="F225">
        <v>2006</v>
      </c>
      <c r="G225" t="s">
        <v>682</v>
      </c>
      <c r="J225" s="36">
        <v>990</v>
      </c>
      <c r="M225" s="36">
        <v>990</v>
      </c>
      <c r="P225" s="36">
        <v>990</v>
      </c>
    </row>
    <row r="226" spans="1:16" x14ac:dyDescent="0.25">
      <c r="A226">
        <v>2018060307</v>
      </c>
      <c r="B226" t="s">
        <v>508</v>
      </c>
      <c r="C226" t="s">
        <v>509</v>
      </c>
      <c r="D226" t="s">
        <v>58</v>
      </c>
      <c r="E226" t="s">
        <v>57</v>
      </c>
      <c r="F226">
        <v>2006</v>
      </c>
      <c r="G226" t="s">
        <v>682</v>
      </c>
      <c r="J226" s="36">
        <v>990</v>
      </c>
      <c r="M226" s="36">
        <v>990</v>
      </c>
      <c r="P226" s="36">
        <v>990</v>
      </c>
    </row>
    <row r="227" spans="1:16" x14ac:dyDescent="0.25">
      <c r="A227">
        <v>2018070409</v>
      </c>
      <c r="B227" t="s">
        <v>674</v>
      </c>
      <c r="C227" t="s">
        <v>392</v>
      </c>
      <c r="D227" t="s">
        <v>58</v>
      </c>
      <c r="E227" t="s">
        <v>57</v>
      </c>
      <c r="F227">
        <v>2006</v>
      </c>
      <c r="G227" t="s">
        <v>682</v>
      </c>
      <c r="J227" s="36">
        <v>990</v>
      </c>
      <c r="M227" s="36">
        <v>990</v>
      </c>
      <c r="P227" s="36">
        <v>990</v>
      </c>
    </row>
    <row r="228" spans="1:16" x14ac:dyDescent="0.25">
      <c r="A228">
        <v>2014072104</v>
      </c>
      <c r="B228" t="s">
        <v>545</v>
      </c>
      <c r="C228" t="s">
        <v>546</v>
      </c>
      <c r="E228" t="s">
        <v>57</v>
      </c>
      <c r="F228">
        <v>2006</v>
      </c>
      <c r="G228" t="s">
        <v>682</v>
      </c>
      <c r="H228" t="s">
        <v>513</v>
      </c>
      <c r="I228" t="s">
        <v>609</v>
      </c>
      <c r="J228" s="36">
        <v>990</v>
      </c>
      <c r="M228" s="36">
        <v>990</v>
      </c>
      <c r="P228" s="36">
        <v>990</v>
      </c>
    </row>
    <row r="229" spans="1:16" x14ac:dyDescent="0.25">
      <c r="A229">
        <v>2016071153</v>
      </c>
      <c r="B229" t="s">
        <v>487</v>
      </c>
      <c r="C229" t="s">
        <v>529</v>
      </c>
      <c r="E229" t="s">
        <v>57</v>
      </c>
      <c r="F229">
        <v>2006</v>
      </c>
      <c r="G229" t="s">
        <v>682</v>
      </c>
      <c r="H229" t="s">
        <v>515</v>
      </c>
      <c r="J229" s="36">
        <v>990</v>
      </c>
      <c r="M229" s="36">
        <v>990</v>
      </c>
      <c r="P229" s="36">
        <v>990</v>
      </c>
    </row>
    <row r="230" spans="1:16" x14ac:dyDescent="0.25">
      <c r="A230">
        <v>201307915</v>
      </c>
      <c r="B230" t="s">
        <v>681</v>
      </c>
      <c r="C230" t="s">
        <v>483</v>
      </c>
      <c r="E230" t="s">
        <v>57</v>
      </c>
      <c r="F230">
        <v>2006</v>
      </c>
      <c r="G230" t="s">
        <v>682</v>
      </c>
      <c r="J230" s="36">
        <v>990</v>
      </c>
      <c r="M230" s="36">
        <v>990</v>
      </c>
      <c r="P230" s="36">
        <v>990</v>
      </c>
    </row>
    <row r="231" spans="1:16" x14ac:dyDescent="0.25">
      <c r="A231">
        <v>2014092359</v>
      </c>
      <c r="B231" t="s">
        <v>589</v>
      </c>
      <c r="C231" t="s">
        <v>264</v>
      </c>
      <c r="E231" t="s">
        <v>57</v>
      </c>
      <c r="F231">
        <v>2006</v>
      </c>
      <c r="G231" t="s">
        <v>682</v>
      </c>
      <c r="J231" s="36">
        <v>990</v>
      </c>
      <c r="M231" s="36">
        <v>990</v>
      </c>
      <c r="P231" s="36">
        <v>990</v>
      </c>
    </row>
    <row r="232" spans="1:16" x14ac:dyDescent="0.25">
      <c r="A232">
        <v>2017071912</v>
      </c>
      <c r="B232" t="s">
        <v>154</v>
      </c>
      <c r="C232" t="s">
        <v>590</v>
      </c>
      <c r="D232" t="s">
        <v>157</v>
      </c>
      <c r="E232" t="s">
        <v>57</v>
      </c>
      <c r="F232">
        <v>2005</v>
      </c>
      <c r="G232" t="s">
        <v>682</v>
      </c>
      <c r="I232" t="s">
        <v>606</v>
      </c>
      <c r="J232" s="36">
        <v>990</v>
      </c>
      <c r="M232" s="36">
        <v>990</v>
      </c>
      <c r="P232" s="36">
        <v>990</v>
      </c>
    </row>
    <row r="233" spans="1:16" x14ac:dyDescent="0.25">
      <c r="A233">
        <v>2016073041</v>
      </c>
      <c r="B233" t="s">
        <v>190</v>
      </c>
      <c r="C233" t="s">
        <v>191</v>
      </c>
      <c r="D233" t="s">
        <v>58</v>
      </c>
      <c r="E233" t="s">
        <v>57</v>
      </c>
      <c r="F233">
        <v>2005</v>
      </c>
      <c r="G233" t="s">
        <v>682</v>
      </c>
      <c r="H233" t="s">
        <v>615</v>
      </c>
      <c r="I233" t="s">
        <v>616</v>
      </c>
      <c r="J233" s="36">
        <v>990</v>
      </c>
      <c r="M233" s="36">
        <v>990</v>
      </c>
      <c r="P233" s="36">
        <v>990</v>
      </c>
    </row>
    <row r="234" spans="1:16" x14ac:dyDescent="0.25">
      <c r="A234">
        <v>2017080013</v>
      </c>
      <c r="B234" t="s">
        <v>169</v>
      </c>
      <c r="C234" t="s">
        <v>170</v>
      </c>
      <c r="D234" t="s">
        <v>94</v>
      </c>
      <c r="E234" t="s">
        <v>57</v>
      </c>
      <c r="F234">
        <v>2005</v>
      </c>
      <c r="G234" t="s">
        <v>682</v>
      </c>
      <c r="I234" t="s">
        <v>631</v>
      </c>
      <c r="J234" s="36">
        <v>990</v>
      </c>
      <c r="M234" s="36">
        <v>990</v>
      </c>
      <c r="P234" s="36">
        <v>990</v>
      </c>
    </row>
    <row r="235" spans="1:16" x14ac:dyDescent="0.25">
      <c r="A235">
        <v>201307622</v>
      </c>
      <c r="B235" t="s">
        <v>114</v>
      </c>
      <c r="C235" t="s">
        <v>116</v>
      </c>
      <c r="E235" t="s">
        <v>57</v>
      </c>
      <c r="F235">
        <v>2005</v>
      </c>
      <c r="G235" t="s">
        <v>682</v>
      </c>
      <c r="H235" t="s">
        <v>598</v>
      </c>
      <c r="I235" t="s">
        <v>606</v>
      </c>
      <c r="J235" s="36">
        <v>990</v>
      </c>
      <c r="M235" s="36">
        <v>990</v>
      </c>
      <c r="P235" s="36">
        <v>990</v>
      </c>
    </row>
    <row r="236" spans="1:16" x14ac:dyDescent="0.25">
      <c r="A236">
        <v>2016093857</v>
      </c>
      <c r="B236" t="s">
        <v>200</v>
      </c>
      <c r="C236" t="s">
        <v>697</v>
      </c>
      <c r="E236" t="s">
        <v>57</v>
      </c>
      <c r="F236">
        <v>2005</v>
      </c>
      <c r="G236" t="s">
        <v>682</v>
      </c>
      <c r="H236" t="s">
        <v>539</v>
      </c>
      <c r="I236" t="s">
        <v>614</v>
      </c>
      <c r="J236" s="36">
        <v>990</v>
      </c>
      <c r="M236" s="36">
        <v>990</v>
      </c>
      <c r="P236" s="36">
        <v>990</v>
      </c>
    </row>
    <row r="237" spans="1:16" x14ac:dyDescent="0.25">
      <c r="A237">
        <v>2018033959</v>
      </c>
      <c r="B237" t="s">
        <v>162</v>
      </c>
      <c r="C237" t="s">
        <v>163</v>
      </c>
      <c r="E237" t="s">
        <v>57</v>
      </c>
      <c r="F237">
        <v>2005</v>
      </c>
      <c r="G237" t="s">
        <v>682</v>
      </c>
      <c r="I237" t="s">
        <v>649</v>
      </c>
      <c r="J237" s="36">
        <v>990</v>
      </c>
      <c r="M237" s="36">
        <v>990</v>
      </c>
      <c r="P237" s="36">
        <v>990</v>
      </c>
    </row>
    <row r="238" spans="1:16" x14ac:dyDescent="0.25">
      <c r="A238">
        <v>2015093599</v>
      </c>
      <c r="B238" t="s">
        <v>78</v>
      </c>
      <c r="C238" t="s">
        <v>79</v>
      </c>
      <c r="E238" t="s">
        <v>57</v>
      </c>
      <c r="F238">
        <v>2005</v>
      </c>
      <c r="G238" t="s">
        <v>682</v>
      </c>
      <c r="H238" t="s">
        <v>502</v>
      </c>
      <c r="I238" t="s">
        <v>631</v>
      </c>
      <c r="J238" s="36">
        <v>990</v>
      </c>
      <c r="M238" s="36">
        <v>990</v>
      </c>
      <c r="P238" s="36">
        <v>990</v>
      </c>
    </row>
    <row r="239" spans="1:16" x14ac:dyDescent="0.25">
      <c r="A239">
        <v>2015073164</v>
      </c>
      <c r="B239" t="s">
        <v>186</v>
      </c>
      <c r="C239" t="s">
        <v>187</v>
      </c>
      <c r="E239" t="s">
        <v>57</v>
      </c>
      <c r="F239">
        <v>2005</v>
      </c>
      <c r="G239" t="s">
        <v>682</v>
      </c>
      <c r="J239" s="36">
        <v>990</v>
      </c>
      <c r="M239" s="36">
        <v>990</v>
      </c>
      <c r="P239" s="36">
        <v>990</v>
      </c>
    </row>
    <row r="240" spans="1:16" x14ac:dyDescent="0.25">
      <c r="A240">
        <v>2015062996</v>
      </c>
      <c r="B240" t="s">
        <v>325</v>
      </c>
      <c r="C240" t="s">
        <v>737</v>
      </c>
      <c r="D240" t="s">
        <v>58</v>
      </c>
      <c r="E240" t="s">
        <v>57</v>
      </c>
      <c r="F240">
        <v>2006</v>
      </c>
      <c r="G240" t="s">
        <v>682</v>
      </c>
      <c r="H240" t="s">
        <v>514</v>
      </c>
      <c r="I240" t="s">
        <v>514</v>
      </c>
      <c r="J240" s="36">
        <v>990</v>
      </c>
      <c r="M240" s="36">
        <v>990</v>
      </c>
      <c r="P240" s="36">
        <v>990</v>
      </c>
    </row>
    <row r="241" spans="1:16" x14ac:dyDescent="0.25">
      <c r="A241">
        <v>2017071831</v>
      </c>
      <c r="B241" t="s">
        <v>740</v>
      </c>
      <c r="C241" t="s">
        <v>741</v>
      </c>
      <c r="D241" t="s">
        <v>58</v>
      </c>
      <c r="E241" t="s">
        <v>57</v>
      </c>
      <c r="F241">
        <v>2006</v>
      </c>
      <c r="G241" t="s">
        <v>682</v>
      </c>
      <c r="H241" t="s">
        <v>615</v>
      </c>
      <c r="I241" t="s">
        <v>616</v>
      </c>
      <c r="J241" s="36">
        <v>990</v>
      </c>
      <c r="M241" s="36">
        <v>990</v>
      </c>
      <c r="P241" s="36">
        <v>990</v>
      </c>
    </row>
    <row r="242" spans="1:16" x14ac:dyDescent="0.25">
      <c r="A242">
        <v>2018080539</v>
      </c>
      <c r="B242" t="s">
        <v>751</v>
      </c>
      <c r="C242" t="s">
        <v>752</v>
      </c>
      <c r="D242" t="s">
        <v>344</v>
      </c>
      <c r="E242" t="s">
        <v>57</v>
      </c>
      <c r="F242">
        <v>2005</v>
      </c>
      <c r="G242" t="s">
        <v>682</v>
      </c>
      <c r="J242" s="36">
        <v>990</v>
      </c>
      <c r="M242" s="36">
        <v>990</v>
      </c>
      <c r="P242" s="36">
        <v>990</v>
      </c>
    </row>
    <row r="243" spans="1:16" x14ac:dyDescent="0.25">
      <c r="A243">
        <v>2015063049</v>
      </c>
      <c r="B243" t="s">
        <v>771</v>
      </c>
      <c r="C243" t="s">
        <v>767</v>
      </c>
      <c r="D243" t="s">
        <v>58</v>
      </c>
      <c r="E243" t="s">
        <v>57</v>
      </c>
      <c r="F243">
        <v>2006</v>
      </c>
      <c r="G243" t="s">
        <v>682</v>
      </c>
      <c r="J243" s="36">
        <v>990</v>
      </c>
      <c r="M243" s="36">
        <v>990</v>
      </c>
      <c r="P243" s="36">
        <v>990</v>
      </c>
    </row>
    <row r="244" spans="1:16" x14ac:dyDescent="0.25">
      <c r="A244">
        <v>2018070440</v>
      </c>
      <c r="B244" t="s">
        <v>619</v>
      </c>
      <c r="C244" t="s">
        <v>620</v>
      </c>
      <c r="D244" t="s">
        <v>97</v>
      </c>
      <c r="E244" t="s">
        <v>57</v>
      </c>
      <c r="F244">
        <v>2003</v>
      </c>
      <c r="G244" t="s">
        <v>683</v>
      </c>
      <c r="J244" s="36">
        <v>990</v>
      </c>
      <c r="M244" s="36">
        <v>990</v>
      </c>
      <c r="P244" s="36">
        <v>990</v>
      </c>
    </row>
    <row r="245" spans="1:16" x14ac:dyDescent="0.25">
      <c r="A245">
        <v>201306150</v>
      </c>
      <c r="B245" s="22" t="s">
        <v>621</v>
      </c>
      <c r="C245" t="s">
        <v>622</v>
      </c>
      <c r="D245" t="s">
        <v>58</v>
      </c>
      <c r="E245" t="s">
        <v>57</v>
      </c>
      <c r="F245">
        <v>2003</v>
      </c>
      <c r="G245" t="s">
        <v>683</v>
      </c>
      <c r="H245" t="s">
        <v>514</v>
      </c>
      <c r="I245" t="s">
        <v>514</v>
      </c>
      <c r="J245" s="36">
        <v>990</v>
      </c>
      <c r="M245" s="36">
        <v>990</v>
      </c>
      <c r="P245" s="36">
        <v>990</v>
      </c>
    </row>
    <row r="246" spans="1:16" x14ac:dyDescent="0.25">
      <c r="A246">
        <v>2018070437</v>
      </c>
      <c r="B246" t="s">
        <v>624</v>
      </c>
      <c r="C246" t="s">
        <v>160</v>
      </c>
      <c r="D246" t="s">
        <v>97</v>
      </c>
      <c r="E246" t="s">
        <v>57</v>
      </c>
      <c r="F246">
        <v>2004</v>
      </c>
      <c r="G246" t="s">
        <v>683</v>
      </c>
      <c r="J246" s="36">
        <v>990</v>
      </c>
      <c r="M246" s="36">
        <v>990</v>
      </c>
      <c r="P246" s="36">
        <v>990</v>
      </c>
    </row>
    <row r="247" spans="1:16" x14ac:dyDescent="0.25">
      <c r="A247">
        <v>2018070438</v>
      </c>
      <c r="B247" t="s">
        <v>691</v>
      </c>
      <c r="C247" t="s">
        <v>160</v>
      </c>
      <c r="D247" t="s">
        <v>97</v>
      </c>
      <c r="E247" t="s">
        <v>57</v>
      </c>
      <c r="F247">
        <v>2004</v>
      </c>
      <c r="G247" t="s">
        <v>683</v>
      </c>
      <c r="J247" s="36">
        <v>990</v>
      </c>
      <c r="M247" s="36">
        <v>990</v>
      </c>
      <c r="P247" s="36">
        <v>990</v>
      </c>
    </row>
    <row r="248" spans="1:16" x14ac:dyDescent="0.25">
      <c r="A248">
        <v>2018070428</v>
      </c>
      <c r="B248" t="s">
        <v>632</v>
      </c>
      <c r="C248" t="s">
        <v>633</v>
      </c>
      <c r="D248" t="s">
        <v>94</v>
      </c>
      <c r="E248" t="s">
        <v>57</v>
      </c>
      <c r="F248">
        <v>2004</v>
      </c>
      <c r="G248" t="s">
        <v>683</v>
      </c>
      <c r="I248" t="s">
        <v>631</v>
      </c>
      <c r="J248" s="36">
        <v>990</v>
      </c>
      <c r="M248" s="36">
        <v>990</v>
      </c>
      <c r="P248" s="36">
        <v>990</v>
      </c>
    </row>
    <row r="249" spans="1:16" x14ac:dyDescent="0.25">
      <c r="A249">
        <v>2017071940</v>
      </c>
      <c r="B249" t="s">
        <v>686</v>
      </c>
      <c r="C249" t="s">
        <v>569</v>
      </c>
      <c r="D249" t="s">
        <v>97</v>
      </c>
      <c r="E249" t="s">
        <v>57</v>
      </c>
      <c r="F249">
        <v>2003</v>
      </c>
      <c r="G249" t="s">
        <v>683</v>
      </c>
      <c r="J249" s="36">
        <v>990</v>
      </c>
      <c r="M249" s="36">
        <v>990</v>
      </c>
      <c r="P249" s="36">
        <v>990</v>
      </c>
    </row>
    <row r="250" spans="1:16" x14ac:dyDescent="0.25">
      <c r="A250">
        <v>2016081442</v>
      </c>
      <c r="B250" t="s">
        <v>687</v>
      </c>
      <c r="C250" t="s">
        <v>695</v>
      </c>
      <c r="D250" t="s">
        <v>97</v>
      </c>
      <c r="E250" t="s">
        <v>57</v>
      </c>
      <c r="F250">
        <v>2003</v>
      </c>
      <c r="G250" t="s">
        <v>683</v>
      </c>
      <c r="J250" s="36">
        <v>990</v>
      </c>
      <c r="M250" s="36">
        <v>990</v>
      </c>
      <c r="P250" s="36">
        <v>990</v>
      </c>
    </row>
    <row r="251" spans="1:16" x14ac:dyDescent="0.25">
      <c r="A251">
        <v>2016081444</v>
      </c>
      <c r="B251" t="s">
        <v>688</v>
      </c>
      <c r="C251" t="s">
        <v>292</v>
      </c>
      <c r="D251" t="s">
        <v>97</v>
      </c>
      <c r="E251" t="s">
        <v>57</v>
      </c>
      <c r="F251">
        <v>2003</v>
      </c>
      <c r="G251" t="s">
        <v>683</v>
      </c>
      <c r="J251" s="36">
        <v>990</v>
      </c>
      <c r="M251" s="36">
        <v>990</v>
      </c>
      <c r="P251" s="36">
        <v>990</v>
      </c>
    </row>
    <row r="252" spans="1:16" x14ac:dyDescent="0.25">
      <c r="A252">
        <v>2016081435</v>
      </c>
      <c r="B252" t="s">
        <v>689</v>
      </c>
      <c r="C252" t="s">
        <v>696</v>
      </c>
      <c r="D252" t="s">
        <v>97</v>
      </c>
      <c r="E252" t="s">
        <v>57</v>
      </c>
      <c r="F252">
        <v>2003</v>
      </c>
      <c r="G252" t="s">
        <v>683</v>
      </c>
      <c r="J252" s="36">
        <v>990</v>
      </c>
      <c r="M252" s="36">
        <v>990</v>
      </c>
      <c r="P252" s="36">
        <v>990</v>
      </c>
    </row>
    <row r="253" spans="1:16" x14ac:dyDescent="0.25">
      <c r="A253">
        <v>2016081443</v>
      </c>
      <c r="B253" t="s">
        <v>690</v>
      </c>
      <c r="C253" t="s">
        <v>292</v>
      </c>
      <c r="D253" t="s">
        <v>97</v>
      </c>
      <c r="E253" t="s">
        <v>57</v>
      </c>
      <c r="F253">
        <v>2003</v>
      </c>
      <c r="G253" t="s">
        <v>683</v>
      </c>
      <c r="J253" s="36">
        <v>990</v>
      </c>
      <c r="M253" s="36">
        <v>990</v>
      </c>
      <c r="P253" s="36">
        <v>990</v>
      </c>
    </row>
    <row r="254" spans="1:16" x14ac:dyDescent="0.25">
      <c r="A254">
        <v>2015073163</v>
      </c>
      <c r="B254" t="s">
        <v>380</v>
      </c>
      <c r="C254" t="s">
        <v>187</v>
      </c>
      <c r="E254" t="s">
        <v>57</v>
      </c>
      <c r="F254">
        <v>2003</v>
      </c>
      <c r="G254" t="s">
        <v>683</v>
      </c>
      <c r="J254" s="36">
        <v>990</v>
      </c>
      <c r="M254" s="36">
        <v>990</v>
      </c>
      <c r="P254" s="36">
        <v>990</v>
      </c>
    </row>
    <row r="255" spans="1:16" x14ac:dyDescent="0.25">
      <c r="A255">
        <v>2017071910</v>
      </c>
      <c r="B255" t="s">
        <v>596</v>
      </c>
      <c r="C255" t="s">
        <v>597</v>
      </c>
      <c r="D255" t="s">
        <v>157</v>
      </c>
      <c r="E255" t="s">
        <v>57</v>
      </c>
      <c r="F255">
        <v>2004</v>
      </c>
      <c r="G255" t="s">
        <v>683</v>
      </c>
      <c r="I255" t="s">
        <v>606</v>
      </c>
      <c r="J255" s="36">
        <v>990</v>
      </c>
      <c r="M255" s="36">
        <v>990</v>
      </c>
      <c r="P255" s="36">
        <v>990</v>
      </c>
    </row>
    <row r="256" spans="1:16" x14ac:dyDescent="0.25">
      <c r="A256">
        <v>2017071911</v>
      </c>
      <c r="B256" t="s">
        <v>594</v>
      </c>
      <c r="C256" t="s">
        <v>595</v>
      </c>
      <c r="D256" t="s">
        <v>157</v>
      </c>
      <c r="E256" t="s">
        <v>57</v>
      </c>
      <c r="F256">
        <v>2004</v>
      </c>
      <c r="G256" t="s">
        <v>683</v>
      </c>
      <c r="I256" t="s">
        <v>606</v>
      </c>
      <c r="J256" s="36">
        <v>990</v>
      </c>
      <c r="M256" s="36">
        <v>990</v>
      </c>
      <c r="P256" s="36">
        <v>990</v>
      </c>
    </row>
    <row r="257" spans="1:17" x14ac:dyDescent="0.25">
      <c r="A257">
        <v>2017061802</v>
      </c>
      <c r="B257" t="s">
        <v>274</v>
      </c>
      <c r="C257" t="s">
        <v>275</v>
      </c>
      <c r="D257" t="s">
        <v>58</v>
      </c>
      <c r="E257" t="s">
        <v>57</v>
      </c>
      <c r="F257">
        <v>2004</v>
      </c>
      <c r="G257" t="s">
        <v>683</v>
      </c>
      <c r="J257" s="36">
        <v>990</v>
      </c>
      <c r="M257" s="36">
        <v>990</v>
      </c>
      <c r="P257" s="36">
        <v>990</v>
      </c>
    </row>
    <row r="258" spans="1:17" x14ac:dyDescent="0.25">
      <c r="A258">
        <v>201307925</v>
      </c>
      <c r="B258" t="s">
        <v>352</v>
      </c>
      <c r="C258" t="s">
        <v>353</v>
      </c>
      <c r="E258" t="s">
        <v>57</v>
      </c>
      <c r="F258">
        <v>2004</v>
      </c>
      <c r="G258" t="s">
        <v>683</v>
      </c>
      <c r="H258" t="s">
        <v>514</v>
      </c>
      <c r="I258" t="s">
        <v>514</v>
      </c>
      <c r="J258" s="36">
        <v>990</v>
      </c>
      <c r="M258" s="36">
        <v>990</v>
      </c>
      <c r="P258" s="36">
        <v>990</v>
      </c>
    </row>
    <row r="259" spans="1:17" x14ac:dyDescent="0.25">
      <c r="A259">
        <v>2016062232</v>
      </c>
      <c r="B259" t="s">
        <v>59</v>
      </c>
      <c r="C259" t="s">
        <v>221</v>
      </c>
      <c r="E259" t="s">
        <v>57</v>
      </c>
      <c r="F259">
        <v>2004</v>
      </c>
      <c r="G259" t="s">
        <v>683</v>
      </c>
      <c r="J259" s="36">
        <v>990</v>
      </c>
      <c r="M259" s="36">
        <v>990</v>
      </c>
      <c r="P259" s="36">
        <v>990</v>
      </c>
    </row>
    <row r="260" spans="1:17" x14ac:dyDescent="0.25">
      <c r="A260">
        <v>2014092361</v>
      </c>
      <c r="B260" t="s">
        <v>263</v>
      </c>
      <c r="C260" t="s">
        <v>264</v>
      </c>
      <c r="E260" t="s">
        <v>57</v>
      </c>
      <c r="F260">
        <v>2004</v>
      </c>
      <c r="G260" t="s">
        <v>683</v>
      </c>
      <c r="J260" s="36">
        <v>990</v>
      </c>
      <c r="M260" s="36">
        <v>990</v>
      </c>
      <c r="P260" s="36">
        <v>990</v>
      </c>
    </row>
    <row r="261" spans="1:17" x14ac:dyDescent="0.25">
      <c r="A261">
        <v>201306155</v>
      </c>
      <c r="B261" t="s">
        <v>78</v>
      </c>
      <c r="C261" t="s">
        <v>234</v>
      </c>
      <c r="D261" t="s">
        <v>58</v>
      </c>
      <c r="E261" t="s">
        <v>57</v>
      </c>
      <c r="F261">
        <v>2000</v>
      </c>
      <c r="G261" t="s">
        <v>684</v>
      </c>
      <c r="H261" t="s">
        <v>502</v>
      </c>
      <c r="I261" t="s">
        <v>606</v>
      </c>
      <c r="J261" s="36">
        <v>990</v>
      </c>
      <c r="M261" s="36">
        <v>990</v>
      </c>
      <c r="P261" s="36">
        <v>990</v>
      </c>
    </row>
    <row r="262" spans="1:17" x14ac:dyDescent="0.25">
      <c r="A262">
        <v>201306127</v>
      </c>
      <c r="B262" t="s">
        <v>206</v>
      </c>
      <c r="C262" t="s">
        <v>525</v>
      </c>
      <c r="D262" t="s">
        <v>58</v>
      </c>
      <c r="E262" t="s">
        <v>57</v>
      </c>
      <c r="F262">
        <v>2001</v>
      </c>
      <c r="G262" t="s">
        <v>684</v>
      </c>
      <c r="H262" t="s">
        <v>611</v>
      </c>
      <c r="I262" t="s">
        <v>601</v>
      </c>
      <c r="J262" s="36">
        <v>990</v>
      </c>
      <c r="M262" s="36">
        <v>990</v>
      </c>
      <c r="P262" s="36">
        <v>990</v>
      </c>
    </row>
    <row r="263" spans="1:17" x14ac:dyDescent="0.25">
      <c r="A263">
        <v>2016062305</v>
      </c>
      <c r="B263" t="s">
        <v>769</v>
      </c>
      <c r="C263" t="s">
        <v>770</v>
      </c>
      <c r="D263" t="s">
        <v>58</v>
      </c>
      <c r="E263" t="s">
        <v>57</v>
      </c>
      <c r="F263">
        <v>2000</v>
      </c>
      <c r="G263" t="s">
        <v>684</v>
      </c>
      <c r="J263" s="36">
        <v>990</v>
      </c>
      <c r="M263" s="36">
        <v>990</v>
      </c>
      <c r="P263" s="36">
        <v>990</v>
      </c>
    </row>
    <row r="264" spans="1:17" x14ac:dyDescent="0.25">
      <c r="A264">
        <v>2014071998</v>
      </c>
      <c r="B264" t="s">
        <v>381</v>
      </c>
      <c r="C264" t="s">
        <v>399</v>
      </c>
      <c r="D264" t="s">
        <v>58</v>
      </c>
      <c r="E264" t="s">
        <v>57</v>
      </c>
      <c r="F264">
        <v>1998</v>
      </c>
      <c r="G264" t="s">
        <v>685</v>
      </c>
      <c r="H264" t="s">
        <v>502</v>
      </c>
      <c r="I264" t="s">
        <v>609</v>
      </c>
      <c r="J264" s="36">
        <v>990</v>
      </c>
      <c r="M264" s="36">
        <v>990</v>
      </c>
      <c r="P264" s="36">
        <v>990</v>
      </c>
    </row>
    <row r="265" spans="1:17" x14ac:dyDescent="0.25">
      <c r="A265" s="22"/>
      <c r="B265" s="22"/>
      <c r="C265" s="22"/>
      <c r="D265" s="22"/>
      <c r="E265" s="22"/>
      <c r="F265" s="22"/>
      <c r="G265" s="22"/>
      <c r="H265" s="22"/>
      <c r="I265" s="22"/>
      <c r="K265" s="22"/>
      <c r="L265" s="22"/>
      <c r="N265" s="22"/>
      <c r="O265" s="22"/>
      <c r="Q265" s="22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0B7F7-4037-4AA7-962A-BF5EB0408F02}">
  <dimension ref="A3:K108"/>
  <sheetViews>
    <sheetView workbookViewId="0">
      <selection sqref="A1:XFD1048576"/>
    </sheetView>
  </sheetViews>
  <sheetFormatPr defaultRowHeight="15" x14ac:dyDescent="0.25"/>
  <cols>
    <col min="3" max="3" width="11" bestFit="1" customWidth="1"/>
    <col min="4" max="4" width="17" bestFit="1" customWidth="1"/>
    <col min="5" max="5" width="13.85546875" bestFit="1" customWidth="1"/>
    <col min="6" max="6" width="5" bestFit="1" customWidth="1"/>
    <col min="7" max="7" width="29" bestFit="1" customWidth="1"/>
    <col min="8" max="8" width="29.28515625" bestFit="1" customWidth="1"/>
    <col min="9" max="10" width="8.140625" bestFit="1" customWidth="1"/>
    <col min="11" max="11" width="7" bestFit="1" customWidth="1"/>
  </cols>
  <sheetData>
    <row r="3" spans="1:11" x14ac:dyDescent="0.25">
      <c r="A3" t="s">
        <v>774</v>
      </c>
    </row>
    <row r="4" spans="1:11" x14ac:dyDescent="0.25">
      <c r="A4">
        <v>1</v>
      </c>
      <c r="B4">
        <v>17</v>
      </c>
      <c r="C4">
        <v>2018070453</v>
      </c>
      <c r="D4" t="s">
        <v>780</v>
      </c>
      <c r="E4" t="s">
        <v>647</v>
      </c>
      <c r="F4">
        <v>2005</v>
      </c>
      <c r="G4" t="s">
        <v>80</v>
      </c>
      <c r="H4" t="s">
        <v>81</v>
      </c>
      <c r="I4" s="40">
        <v>4.7615740740740702E-4</v>
      </c>
      <c r="K4">
        <v>75.98</v>
      </c>
    </row>
    <row r="5" spans="1:11" x14ac:dyDescent="0.25">
      <c r="A5">
        <v>2</v>
      </c>
      <c r="B5">
        <v>3</v>
      </c>
      <c r="C5">
        <v>2015062971</v>
      </c>
      <c r="D5" t="s">
        <v>779</v>
      </c>
      <c r="E5" t="s">
        <v>92</v>
      </c>
      <c r="F5">
        <v>2005</v>
      </c>
      <c r="G5" t="s">
        <v>80</v>
      </c>
      <c r="H5" t="s">
        <v>81</v>
      </c>
      <c r="I5" s="40">
        <v>4.86226851851852E-4</v>
      </c>
      <c r="J5" s="40">
        <v>1.00694444444444E-5</v>
      </c>
      <c r="K5">
        <v>97.36</v>
      </c>
    </row>
    <row r="6" spans="1:11" x14ac:dyDescent="0.25">
      <c r="A6">
        <v>3</v>
      </c>
      <c r="B6">
        <v>1</v>
      </c>
      <c r="C6">
        <v>2014071970</v>
      </c>
      <c r="D6" t="s">
        <v>835</v>
      </c>
      <c r="E6" t="s">
        <v>181</v>
      </c>
      <c r="F6">
        <v>2005</v>
      </c>
      <c r="G6" t="s">
        <v>106</v>
      </c>
      <c r="H6" t="s">
        <v>107</v>
      </c>
      <c r="I6" s="40">
        <v>4.9675925925925896E-4</v>
      </c>
      <c r="J6" s="40">
        <v>2.06018518518519E-5</v>
      </c>
      <c r="K6">
        <v>119.73</v>
      </c>
    </row>
    <row r="7" spans="1:11" x14ac:dyDescent="0.25">
      <c r="A7">
        <v>4</v>
      </c>
      <c r="B7">
        <v>2</v>
      </c>
      <c r="C7">
        <v>201307992</v>
      </c>
      <c r="D7" t="s">
        <v>775</v>
      </c>
      <c r="E7" t="s">
        <v>177</v>
      </c>
      <c r="F7">
        <v>2005</v>
      </c>
      <c r="G7" t="s">
        <v>80</v>
      </c>
      <c r="H7" t="s">
        <v>776</v>
      </c>
      <c r="I7" s="40">
        <v>4.9756944444444404E-4</v>
      </c>
      <c r="J7" s="40">
        <v>2.1412037037036999E-5</v>
      </c>
      <c r="K7">
        <v>121.45</v>
      </c>
    </row>
    <row r="8" spans="1:11" x14ac:dyDescent="0.25">
      <c r="A8">
        <v>5</v>
      </c>
      <c r="B8">
        <v>7</v>
      </c>
      <c r="C8">
        <v>2015073354</v>
      </c>
      <c r="D8" t="s">
        <v>781</v>
      </c>
      <c r="E8" t="s">
        <v>188</v>
      </c>
      <c r="F8">
        <v>2005</v>
      </c>
      <c r="G8" t="s">
        <v>80</v>
      </c>
      <c r="H8" t="s">
        <v>776</v>
      </c>
      <c r="I8" s="40">
        <v>4.9965277777777801E-4</v>
      </c>
      <c r="J8" s="40">
        <v>2.3495370370370401E-5</v>
      </c>
      <c r="K8">
        <v>125.88</v>
      </c>
    </row>
    <row r="9" spans="1:11" x14ac:dyDescent="0.25">
      <c r="A9">
        <v>6</v>
      </c>
      <c r="B9">
        <v>15</v>
      </c>
      <c r="C9">
        <v>2018080528</v>
      </c>
      <c r="D9" t="s">
        <v>824</v>
      </c>
      <c r="E9" t="s">
        <v>756</v>
      </c>
      <c r="F9">
        <v>2005</v>
      </c>
      <c r="H9" t="s">
        <v>778</v>
      </c>
      <c r="I9" s="40">
        <v>5.0462962962963005E-4</v>
      </c>
      <c r="J9" s="40">
        <v>2.8472222222222199E-5</v>
      </c>
      <c r="K9">
        <v>136.44999999999999</v>
      </c>
    </row>
    <row r="10" spans="1:11" x14ac:dyDescent="0.25">
      <c r="A10">
        <v>7</v>
      </c>
      <c r="B10">
        <v>8</v>
      </c>
      <c r="C10">
        <v>2014071989</v>
      </c>
      <c r="D10" t="s">
        <v>783</v>
      </c>
      <c r="E10" t="s">
        <v>146</v>
      </c>
      <c r="F10">
        <v>2005</v>
      </c>
      <c r="G10" t="s">
        <v>80</v>
      </c>
      <c r="H10" t="s">
        <v>776</v>
      </c>
      <c r="I10" s="40">
        <v>5.1076388888888905E-4</v>
      </c>
      <c r="J10" s="40">
        <v>3.4606481481481502E-5</v>
      </c>
      <c r="K10">
        <v>149.47</v>
      </c>
    </row>
    <row r="11" spans="1:11" x14ac:dyDescent="0.25">
      <c r="A11">
        <v>8</v>
      </c>
      <c r="B11">
        <v>9</v>
      </c>
      <c r="C11">
        <v>2016071158</v>
      </c>
      <c r="D11" t="s">
        <v>725</v>
      </c>
      <c r="E11" t="s">
        <v>537</v>
      </c>
      <c r="F11">
        <v>2006</v>
      </c>
      <c r="G11" t="s">
        <v>782</v>
      </c>
      <c r="H11" t="s">
        <v>56</v>
      </c>
      <c r="I11" s="40">
        <v>5.1747685185185197E-4</v>
      </c>
      <c r="J11" s="40">
        <v>4.1319444444444398E-5</v>
      </c>
      <c r="K11">
        <v>163.72999999999999</v>
      </c>
    </row>
    <row r="12" spans="1:11" x14ac:dyDescent="0.25">
      <c r="A12">
        <v>9</v>
      </c>
      <c r="B12">
        <v>5</v>
      </c>
      <c r="C12">
        <v>2014071929</v>
      </c>
      <c r="D12" t="s">
        <v>723</v>
      </c>
      <c r="E12" t="s">
        <v>62</v>
      </c>
      <c r="F12">
        <v>2005</v>
      </c>
      <c r="G12" t="s">
        <v>64</v>
      </c>
      <c r="H12" t="s">
        <v>135</v>
      </c>
      <c r="I12" s="40">
        <v>5.2175925925925903E-4</v>
      </c>
      <c r="J12" s="40">
        <v>4.5601851851851901E-5</v>
      </c>
      <c r="K12">
        <v>172.82</v>
      </c>
    </row>
    <row r="13" spans="1:11" x14ac:dyDescent="0.25">
      <c r="A13">
        <v>10</v>
      </c>
      <c r="B13">
        <v>10</v>
      </c>
      <c r="C13">
        <v>2018070435</v>
      </c>
      <c r="D13" t="s">
        <v>854</v>
      </c>
      <c r="E13" t="s">
        <v>637</v>
      </c>
      <c r="F13">
        <v>2005</v>
      </c>
      <c r="I13" s="40">
        <v>5.2928240740740702E-4</v>
      </c>
      <c r="J13" s="40">
        <v>5.3124999999999997E-5</v>
      </c>
      <c r="K13">
        <v>188.8</v>
      </c>
    </row>
    <row r="14" spans="1:11" x14ac:dyDescent="0.25">
      <c r="A14">
        <v>11</v>
      </c>
      <c r="B14">
        <v>13</v>
      </c>
      <c r="C14">
        <v>2018080529</v>
      </c>
      <c r="D14" t="s">
        <v>786</v>
      </c>
      <c r="E14" t="s">
        <v>746</v>
      </c>
      <c r="F14">
        <v>2005</v>
      </c>
      <c r="H14" t="s">
        <v>778</v>
      </c>
      <c r="I14" s="40">
        <v>5.4270833333333298E-4</v>
      </c>
      <c r="J14" s="40">
        <v>6.6550925925925903E-5</v>
      </c>
      <c r="K14">
        <v>217.32</v>
      </c>
    </row>
    <row r="15" spans="1:11" x14ac:dyDescent="0.25">
      <c r="A15">
        <v>12</v>
      </c>
      <c r="B15">
        <v>18</v>
      </c>
      <c r="C15">
        <v>2018080535</v>
      </c>
      <c r="D15" t="s">
        <v>785</v>
      </c>
      <c r="E15" t="s">
        <v>743</v>
      </c>
      <c r="F15">
        <v>2006</v>
      </c>
      <c r="H15" t="s">
        <v>778</v>
      </c>
      <c r="I15" s="40">
        <v>5.4618055555555496E-4</v>
      </c>
      <c r="J15" s="40">
        <v>7.0023148148148104E-5</v>
      </c>
      <c r="K15">
        <v>224.69</v>
      </c>
    </row>
    <row r="16" spans="1:11" x14ac:dyDescent="0.25">
      <c r="A16">
        <v>13</v>
      </c>
      <c r="B16">
        <v>20</v>
      </c>
      <c r="C16">
        <v>2018080530</v>
      </c>
      <c r="D16" t="s">
        <v>784</v>
      </c>
      <c r="E16" t="s">
        <v>758</v>
      </c>
      <c r="F16">
        <v>2006</v>
      </c>
      <c r="H16" t="s">
        <v>778</v>
      </c>
      <c r="I16" s="40">
        <v>5.5057870370370395E-4</v>
      </c>
      <c r="J16" s="40">
        <v>7.4421296296296293E-5</v>
      </c>
      <c r="K16">
        <v>234.03</v>
      </c>
    </row>
    <row r="17" spans="1:11" x14ac:dyDescent="0.25">
      <c r="A17">
        <v>14</v>
      </c>
      <c r="B17">
        <v>4</v>
      </c>
      <c r="C17">
        <v>2014071926</v>
      </c>
      <c r="D17" t="s">
        <v>855</v>
      </c>
      <c r="E17" t="s">
        <v>89</v>
      </c>
      <c r="F17">
        <v>2005</v>
      </c>
      <c r="G17" t="s">
        <v>80</v>
      </c>
      <c r="H17" t="s">
        <v>776</v>
      </c>
      <c r="I17" s="40">
        <v>5.6122685185185203E-4</v>
      </c>
      <c r="J17" s="40">
        <v>8.5069444444444404E-5</v>
      </c>
      <c r="K17">
        <v>256.64</v>
      </c>
    </row>
    <row r="18" spans="1:11" x14ac:dyDescent="0.25">
      <c r="A18">
        <v>15</v>
      </c>
      <c r="B18">
        <v>6</v>
      </c>
      <c r="C18">
        <v>201306273</v>
      </c>
      <c r="D18" t="s">
        <v>826</v>
      </c>
      <c r="E18" t="s">
        <v>138</v>
      </c>
      <c r="F18">
        <v>2005</v>
      </c>
      <c r="I18" s="40">
        <v>5.6562500000000005E-4</v>
      </c>
      <c r="J18" s="40">
        <v>8.9467592592592593E-5</v>
      </c>
      <c r="K18">
        <v>265.98</v>
      </c>
    </row>
    <row r="19" spans="1:11" x14ac:dyDescent="0.25">
      <c r="A19">
        <v>16</v>
      </c>
      <c r="B19">
        <v>14</v>
      </c>
      <c r="C19">
        <v>2014071922</v>
      </c>
      <c r="D19" t="s">
        <v>793</v>
      </c>
      <c r="E19" t="s">
        <v>663</v>
      </c>
      <c r="F19">
        <v>2006</v>
      </c>
      <c r="G19" t="s">
        <v>106</v>
      </c>
      <c r="H19" t="s">
        <v>107</v>
      </c>
      <c r="I19" s="40">
        <v>5.7789351851851795E-4</v>
      </c>
      <c r="J19" s="40">
        <v>1.01736111111111E-4</v>
      </c>
      <c r="K19">
        <v>292.04000000000002</v>
      </c>
    </row>
    <row r="20" spans="1:11" x14ac:dyDescent="0.25">
      <c r="A20">
        <v>17</v>
      </c>
      <c r="B20">
        <v>12</v>
      </c>
      <c r="C20">
        <v>2017053971</v>
      </c>
      <c r="D20" t="s">
        <v>820</v>
      </c>
      <c r="E20" t="s">
        <v>82</v>
      </c>
      <c r="F20">
        <v>2006</v>
      </c>
      <c r="H20" t="s">
        <v>776</v>
      </c>
      <c r="I20" s="40">
        <v>5.7974537037037001E-4</v>
      </c>
      <c r="J20" s="40">
        <v>1.03587962962963E-4</v>
      </c>
      <c r="K20">
        <v>295.97000000000003</v>
      </c>
    </row>
    <row r="21" spans="1:11" x14ac:dyDescent="0.25">
      <c r="A21">
        <v>18</v>
      </c>
      <c r="B21">
        <v>19</v>
      </c>
      <c r="C21">
        <v>2017071899</v>
      </c>
      <c r="D21" t="s">
        <v>856</v>
      </c>
      <c r="E21" t="s">
        <v>579</v>
      </c>
      <c r="F21">
        <v>2006</v>
      </c>
      <c r="G21" t="s">
        <v>106</v>
      </c>
      <c r="H21" t="s">
        <v>107</v>
      </c>
      <c r="I21" s="40">
        <v>6.1608796296296303E-4</v>
      </c>
      <c r="J21" s="40">
        <v>1.3993055555555601E-4</v>
      </c>
      <c r="K21">
        <v>373.15</v>
      </c>
    </row>
    <row r="22" spans="1:11" x14ac:dyDescent="0.25">
      <c r="A22">
        <v>19</v>
      </c>
      <c r="B22">
        <v>16</v>
      </c>
      <c r="C22">
        <v>2018080532</v>
      </c>
      <c r="D22" t="s">
        <v>837</v>
      </c>
      <c r="E22" t="s">
        <v>550</v>
      </c>
      <c r="F22">
        <v>2006</v>
      </c>
      <c r="H22" t="s">
        <v>778</v>
      </c>
      <c r="I22" s="40">
        <v>6.3055555555555597E-4</v>
      </c>
      <c r="J22" s="40">
        <v>1.54398148148148E-4</v>
      </c>
      <c r="K22">
        <v>403.88</v>
      </c>
    </row>
    <row r="25" spans="1:11" x14ac:dyDescent="0.25">
      <c r="A25" t="s">
        <v>787</v>
      </c>
    </row>
    <row r="26" spans="1:11" x14ac:dyDescent="0.25">
      <c r="A26">
        <v>1</v>
      </c>
      <c r="B26">
        <v>36</v>
      </c>
      <c r="C26">
        <v>2018080538</v>
      </c>
      <c r="D26" t="s">
        <v>788</v>
      </c>
      <c r="E26" t="s">
        <v>744</v>
      </c>
      <c r="F26">
        <v>2003</v>
      </c>
      <c r="H26" t="s">
        <v>778</v>
      </c>
      <c r="I26" s="40">
        <v>4.7557870370370402E-4</v>
      </c>
      <c r="K26">
        <v>74.75</v>
      </c>
    </row>
    <row r="27" spans="1:11" x14ac:dyDescent="0.25">
      <c r="A27">
        <v>2</v>
      </c>
      <c r="B27">
        <v>29</v>
      </c>
      <c r="C27">
        <v>2015073168</v>
      </c>
      <c r="D27" t="s">
        <v>720</v>
      </c>
      <c r="E27" t="s">
        <v>181</v>
      </c>
      <c r="F27">
        <v>2004</v>
      </c>
      <c r="G27" t="s">
        <v>106</v>
      </c>
      <c r="H27" t="s">
        <v>107</v>
      </c>
      <c r="I27" s="40">
        <v>4.8287037037037E-4</v>
      </c>
      <c r="J27" s="40">
        <v>7.29166666666667E-6</v>
      </c>
      <c r="K27">
        <v>90.24</v>
      </c>
    </row>
    <row r="28" spans="1:11" x14ac:dyDescent="0.25">
      <c r="A28">
        <v>3</v>
      </c>
      <c r="B28">
        <v>31</v>
      </c>
      <c r="C28">
        <v>201307952</v>
      </c>
      <c r="D28" t="s">
        <v>724</v>
      </c>
      <c r="E28" t="s">
        <v>317</v>
      </c>
      <c r="F28">
        <v>2004</v>
      </c>
      <c r="G28" t="s">
        <v>106</v>
      </c>
      <c r="H28" t="s">
        <v>107</v>
      </c>
      <c r="I28" s="40">
        <v>4.9456018518518501E-4</v>
      </c>
      <c r="J28" s="40">
        <v>1.8981481481481499E-5</v>
      </c>
      <c r="K28">
        <v>115.06</v>
      </c>
    </row>
    <row r="29" spans="1:11" x14ac:dyDescent="0.25">
      <c r="A29">
        <v>4</v>
      </c>
      <c r="B29">
        <v>35</v>
      </c>
      <c r="C29">
        <v>2018080514</v>
      </c>
      <c r="D29" t="s">
        <v>791</v>
      </c>
      <c r="E29" t="s">
        <v>768</v>
      </c>
      <c r="F29">
        <v>2003</v>
      </c>
      <c r="I29" s="40">
        <v>4.9606481481481496E-4</v>
      </c>
      <c r="J29" s="40">
        <v>2.0486111111111099E-5</v>
      </c>
      <c r="K29">
        <v>118.26</v>
      </c>
    </row>
    <row r="30" spans="1:11" x14ac:dyDescent="0.25">
      <c r="A30">
        <v>5</v>
      </c>
      <c r="B30">
        <v>39</v>
      </c>
      <c r="C30">
        <v>2018080536</v>
      </c>
      <c r="D30" t="s">
        <v>789</v>
      </c>
      <c r="E30" t="s">
        <v>749</v>
      </c>
      <c r="F30">
        <v>2004</v>
      </c>
      <c r="H30" t="s">
        <v>778</v>
      </c>
      <c r="I30" s="40">
        <v>4.9791666666666701E-4</v>
      </c>
      <c r="J30" s="40">
        <v>2.2337962962963001E-5</v>
      </c>
      <c r="K30">
        <v>122.19</v>
      </c>
    </row>
    <row r="31" spans="1:11" x14ac:dyDescent="0.25">
      <c r="A31">
        <v>6</v>
      </c>
      <c r="B31">
        <v>22</v>
      </c>
      <c r="C31">
        <v>201306123</v>
      </c>
      <c r="D31" t="s">
        <v>839</v>
      </c>
      <c r="E31" t="s">
        <v>304</v>
      </c>
      <c r="F31">
        <v>2003</v>
      </c>
      <c r="G31" t="s">
        <v>131</v>
      </c>
      <c r="H31" t="s">
        <v>132</v>
      </c>
      <c r="I31" s="40">
        <v>5.0081018518518497E-4</v>
      </c>
      <c r="J31" s="40">
        <v>2.5231481481481502E-5</v>
      </c>
      <c r="K31">
        <v>128.33000000000001</v>
      </c>
    </row>
    <row r="32" spans="1:11" x14ac:dyDescent="0.25">
      <c r="A32">
        <v>7</v>
      </c>
      <c r="B32">
        <v>27</v>
      </c>
      <c r="C32">
        <v>2013101667</v>
      </c>
      <c r="D32" t="s">
        <v>794</v>
      </c>
      <c r="E32" t="s">
        <v>375</v>
      </c>
      <c r="F32">
        <v>2003</v>
      </c>
      <c r="G32" t="s">
        <v>51</v>
      </c>
      <c r="H32" t="s">
        <v>51</v>
      </c>
      <c r="I32" s="40">
        <v>5.0312499999999999E-4</v>
      </c>
      <c r="J32" s="40">
        <v>2.7546296296296299E-5</v>
      </c>
      <c r="K32">
        <v>133.25</v>
      </c>
    </row>
    <row r="33" spans="1:11" x14ac:dyDescent="0.25">
      <c r="A33">
        <v>8</v>
      </c>
      <c r="B33">
        <v>28</v>
      </c>
      <c r="C33">
        <v>201307964</v>
      </c>
      <c r="D33" t="s">
        <v>793</v>
      </c>
      <c r="E33" t="s">
        <v>252</v>
      </c>
      <c r="F33">
        <v>2004</v>
      </c>
      <c r="G33" t="s">
        <v>106</v>
      </c>
      <c r="H33" t="s">
        <v>107</v>
      </c>
      <c r="I33" s="40">
        <v>5.03819444444444E-4</v>
      </c>
      <c r="J33" s="40">
        <v>2.8240740740740699E-5</v>
      </c>
      <c r="K33">
        <v>134.72999999999999</v>
      </c>
    </row>
    <row r="34" spans="1:11" x14ac:dyDescent="0.25">
      <c r="A34">
        <v>9</v>
      </c>
      <c r="B34">
        <v>33</v>
      </c>
      <c r="C34">
        <v>201306271</v>
      </c>
      <c r="D34" t="s">
        <v>826</v>
      </c>
      <c r="E34" t="s">
        <v>239</v>
      </c>
      <c r="F34">
        <v>2004</v>
      </c>
      <c r="I34" s="40">
        <v>5.09259259259259E-4</v>
      </c>
      <c r="J34" s="40">
        <v>3.3680555555555602E-5</v>
      </c>
      <c r="K34">
        <v>146.28</v>
      </c>
    </row>
    <row r="35" spans="1:11" x14ac:dyDescent="0.25">
      <c r="A35">
        <v>10</v>
      </c>
      <c r="B35">
        <v>26</v>
      </c>
      <c r="C35">
        <v>201306112</v>
      </c>
      <c r="D35" t="s">
        <v>798</v>
      </c>
      <c r="E35" t="s">
        <v>365</v>
      </c>
      <c r="F35">
        <v>2004</v>
      </c>
      <c r="G35" t="s">
        <v>106</v>
      </c>
      <c r="H35" t="s">
        <v>107</v>
      </c>
      <c r="I35" s="40">
        <v>5.1134259259259297E-4</v>
      </c>
      <c r="J35" s="40">
        <v>3.5763888888888903E-5</v>
      </c>
      <c r="K35">
        <v>150.69999999999999</v>
      </c>
    </row>
    <row r="36" spans="1:11" x14ac:dyDescent="0.25">
      <c r="A36">
        <v>11</v>
      </c>
      <c r="B36">
        <v>32</v>
      </c>
      <c r="C36">
        <v>2015073139</v>
      </c>
      <c r="D36" t="s">
        <v>721</v>
      </c>
      <c r="E36" t="s">
        <v>240</v>
      </c>
      <c r="F36">
        <v>2004</v>
      </c>
      <c r="G36" t="s">
        <v>64</v>
      </c>
      <c r="H36" t="s">
        <v>135</v>
      </c>
      <c r="I36" s="40">
        <v>5.1793981481481504E-4</v>
      </c>
      <c r="J36" s="40">
        <v>4.2361111111111099E-5</v>
      </c>
      <c r="K36">
        <v>164.71</v>
      </c>
    </row>
    <row r="37" spans="1:11" x14ac:dyDescent="0.25">
      <c r="A37">
        <v>12</v>
      </c>
      <c r="B37">
        <v>25</v>
      </c>
      <c r="C37">
        <v>2014061818</v>
      </c>
      <c r="D37" t="s">
        <v>797</v>
      </c>
      <c r="E37" t="s">
        <v>319</v>
      </c>
      <c r="F37">
        <v>2004</v>
      </c>
      <c r="G37" t="s">
        <v>51</v>
      </c>
      <c r="I37" s="40">
        <v>5.2245370370370401E-4</v>
      </c>
      <c r="J37" s="40">
        <v>4.6875000000000001E-5</v>
      </c>
      <c r="K37">
        <v>174.3</v>
      </c>
    </row>
    <row r="38" spans="1:11" x14ac:dyDescent="0.25">
      <c r="A38">
        <v>13</v>
      </c>
      <c r="B38">
        <v>24</v>
      </c>
      <c r="C38">
        <v>201307621</v>
      </c>
      <c r="D38" t="s">
        <v>800</v>
      </c>
      <c r="E38" t="s">
        <v>314</v>
      </c>
      <c r="F38">
        <v>2003</v>
      </c>
      <c r="G38" t="s">
        <v>80</v>
      </c>
      <c r="H38" t="s">
        <v>776</v>
      </c>
      <c r="I38" s="40">
        <v>5.2650462962963002E-4</v>
      </c>
      <c r="J38" s="40">
        <v>5.0925925925925902E-5</v>
      </c>
      <c r="K38">
        <v>182.9</v>
      </c>
    </row>
    <row r="39" spans="1:11" x14ac:dyDescent="0.25">
      <c r="A39">
        <v>14</v>
      </c>
      <c r="B39">
        <v>23</v>
      </c>
      <c r="C39">
        <v>201301514</v>
      </c>
      <c r="D39" t="s">
        <v>795</v>
      </c>
      <c r="E39" t="s">
        <v>142</v>
      </c>
      <c r="F39">
        <v>2003</v>
      </c>
      <c r="G39" t="s">
        <v>51</v>
      </c>
      <c r="H39" t="s">
        <v>51</v>
      </c>
      <c r="I39" s="40">
        <v>5.31712962962963E-4</v>
      </c>
      <c r="J39" s="40">
        <v>5.6134259259259299E-5</v>
      </c>
      <c r="K39">
        <v>193.96</v>
      </c>
    </row>
    <row r="40" spans="1:11" x14ac:dyDescent="0.25">
      <c r="A40">
        <v>15</v>
      </c>
      <c r="B40">
        <v>40</v>
      </c>
      <c r="C40">
        <v>2018080523</v>
      </c>
      <c r="D40" t="s">
        <v>792</v>
      </c>
      <c r="E40" t="s">
        <v>763</v>
      </c>
      <c r="F40">
        <v>2003</v>
      </c>
      <c r="I40" s="40">
        <v>5.3425925925925895E-4</v>
      </c>
      <c r="J40" s="40">
        <v>5.86805555555556E-5</v>
      </c>
      <c r="K40">
        <v>199.37</v>
      </c>
    </row>
    <row r="41" spans="1:11" x14ac:dyDescent="0.25">
      <c r="A41">
        <v>16</v>
      </c>
      <c r="B41">
        <v>34</v>
      </c>
      <c r="C41">
        <v>2014072020</v>
      </c>
      <c r="D41" t="s">
        <v>799</v>
      </c>
      <c r="E41" t="s">
        <v>363</v>
      </c>
      <c r="F41">
        <v>2004</v>
      </c>
      <c r="G41" t="s">
        <v>106</v>
      </c>
      <c r="I41" s="40">
        <v>5.4826388888888904E-4</v>
      </c>
      <c r="J41" s="40">
        <v>7.2685185185185206E-5</v>
      </c>
      <c r="K41">
        <v>229.11</v>
      </c>
    </row>
    <row r="42" spans="1:11" x14ac:dyDescent="0.25">
      <c r="A42">
        <v>17</v>
      </c>
      <c r="B42">
        <v>37</v>
      </c>
      <c r="C42">
        <v>2017061784</v>
      </c>
      <c r="D42" t="s">
        <v>820</v>
      </c>
      <c r="E42" t="s">
        <v>227</v>
      </c>
      <c r="F42">
        <v>2003</v>
      </c>
      <c r="H42" t="s">
        <v>776</v>
      </c>
      <c r="I42" s="40">
        <v>5.9189814814814804E-4</v>
      </c>
      <c r="J42" s="40">
        <v>1.16319444444444E-4</v>
      </c>
      <c r="K42">
        <v>321.77999999999997</v>
      </c>
    </row>
    <row r="43" spans="1:11" x14ac:dyDescent="0.25">
      <c r="A43">
        <v>18</v>
      </c>
      <c r="B43">
        <v>38</v>
      </c>
      <c r="C43">
        <v>2018080531</v>
      </c>
      <c r="D43" t="s">
        <v>801</v>
      </c>
      <c r="E43" t="s">
        <v>760</v>
      </c>
      <c r="F43">
        <v>2004</v>
      </c>
      <c r="H43" t="s">
        <v>778</v>
      </c>
      <c r="I43" s="40">
        <v>6.0451388888888903E-4</v>
      </c>
      <c r="J43" s="40">
        <v>1.28935185185185E-4</v>
      </c>
      <c r="K43">
        <v>348.57</v>
      </c>
    </row>
    <row r="46" spans="1:11" x14ac:dyDescent="0.25">
      <c r="A46" t="s">
        <v>802</v>
      </c>
    </row>
    <row r="47" spans="1:11" x14ac:dyDescent="0.25">
      <c r="A47">
        <v>1</v>
      </c>
      <c r="B47">
        <v>43</v>
      </c>
      <c r="C47">
        <v>2018070328</v>
      </c>
      <c r="D47" t="s">
        <v>828</v>
      </c>
      <c r="E47" t="s">
        <v>857</v>
      </c>
      <c r="F47">
        <v>2002</v>
      </c>
      <c r="H47" t="s">
        <v>776</v>
      </c>
      <c r="I47" s="40">
        <v>6.5590277777777804E-4</v>
      </c>
      <c r="K47">
        <v>457.71</v>
      </c>
    </row>
    <row r="48" spans="1:11" x14ac:dyDescent="0.25">
      <c r="A48">
        <v>2</v>
      </c>
      <c r="B48">
        <v>41</v>
      </c>
      <c r="C48">
        <v>2018070347</v>
      </c>
      <c r="D48" t="s">
        <v>803</v>
      </c>
      <c r="E48" t="s">
        <v>424</v>
      </c>
      <c r="F48">
        <v>2000</v>
      </c>
      <c r="G48" t="s">
        <v>51</v>
      </c>
      <c r="H48" t="s">
        <v>51</v>
      </c>
      <c r="I48" s="40">
        <v>7.1423611111111102E-4</v>
      </c>
      <c r="J48" s="40">
        <v>5.8333333333333299E-5</v>
      </c>
      <c r="K48">
        <v>581.59</v>
      </c>
    </row>
    <row r="51" spans="1:11" x14ac:dyDescent="0.25">
      <c r="A51" t="s">
        <v>804</v>
      </c>
    </row>
    <row r="52" spans="1:11" x14ac:dyDescent="0.25">
      <c r="A52">
        <v>1</v>
      </c>
      <c r="B52">
        <v>50</v>
      </c>
      <c r="C52">
        <v>201307849</v>
      </c>
      <c r="D52" t="s">
        <v>806</v>
      </c>
      <c r="E52" t="s">
        <v>192</v>
      </c>
      <c r="F52">
        <v>2005</v>
      </c>
      <c r="G52" t="s">
        <v>80</v>
      </c>
      <c r="H52" t="s">
        <v>81</v>
      </c>
      <c r="I52" s="40">
        <v>4.6666666666666699E-4</v>
      </c>
      <c r="K52">
        <v>116.55</v>
      </c>
    </row>
    <row r="53" spans="1:11" x14ac:dyDescent="0.25">
      <c r="A53">
        <v>2</v>
      </c>
      <c r="B53">
        <v>44</v>
      </c>
      <c r="C53">
        <v>201307704</v>
      </c>
      <c r="D53" t="s">
        <v>805</v>
      </c>
      <c r="E53" t="s">
        <v>144</v>
      </c>
      <c r="F53">
        <v>2005</v>
      </c>
      <c r="G53" t="s">
        <v>80</v>
      </c>
      <c r="H53" t="s">
        <v>107</v>
      </c>
      <c r="I53" s="40">
        <v>4.70717592592593E-4</v>
      </c>
      <c r="J53" s="40">
        <v>4.0509259259259302E-6</v>
      </c>
      <c r="K53">
        <v>125.58</v>
      </c>
    </row>
    <row r="54" spans="1:11" x14ac:dyDescent="0.25">
      <c r="A54">
        <v>3</v>
      </c>
      <c r="B54">
        <v>48</v>
      </c>
      <c r="C54">
        <v>2015063003</v>
      </c>
      <c r="D54" t="s">
        <v>842</v>
      </c>
      <c r="E54" t="s">
        <v>74</v>
      </c>
      <c r="F54">
        <v>2005</v>
      </c>
      <c r="G54" t="s">
        <v>106</v>
      </c>
      <c r="H54" t="s">
        <v>107</v>
      </c>
      <c r="I54" s="40">
        <v>4.81134259259259E-4</v>
      </c>
      <c r="J54" s="40">
        <v>1.44675925925926E-5</v>
      </c>
      <c r="K54">
        <v>148.80000000000001</v>
      </c>
    </row>
    <row r="55" spans="1:11" x14ac:dyDescent="0.25">
      <c r="A55">
        <v>4</v>
      </c>
      <c r="B55">
        <v>51</v>
      </c>
      <c r="C55">
        <v>2013091328</v>
      </c>
      <c r="D55" t="s">
        <v>807</v>
      </c>
      <c r="E55" t="s">
        <v>200</v>
      </c>
      <c r="F55">
        <v>2005</v>
      </c>
      <c r="G55" t="s">
        <v>80</v>
      </c>
      <c r="H55" t="s">
        <v>776</v>
      </c>
      <c r="I55" s="40">
        <v>4.9363425925925898E-4</v>
      </c>
      <c r="J55" s="40">
        <v>2.6967592592592599E-5</v>
      </c>
      <c r="K55">
        <v>176.66</v>
      </c>
    </row>
    <row r="56" spans="1:11" x14ac:dyDescent="0.25">
      <c r="A56">
        <v>5</v>
      </c>
      <c r="B56">
        <v>53</v>
      </c>
      <c r="C56">
        <v>2018070381</v>
      </c>
      <c r="D56" t="s">
        <v>843</v>
      </c>
      <c r="E56" t="s">
        <v>651</v>
      </c>
      <c r="F56">
        <v>2006</v>
      </c>
      <c r="G56" t="s">
        <v>80</v>
      </c>
      <c r="H56" t="s">
        <v>81</v>
      </c>
      <c r="I56" s="40">
        <v>4.9942129629629598E-4</v>
      </c>
      <c r="J56" s="40">
        <v>3.2754629629629601E-5</v>
      </c>
      <c r="K56">
        <v>189.56</v>
      </c>
    </row>
    <row r="57" spans="1:11" x14ac:dyDescent="0.25">
      <c r="A57">
        <v>6</v>
      </c>
      <c r="B57">
        <v>52</v>
      </c>
      <c r="C57">
        <v>201306321</v>
      </c>
      <c r="D57" t="s">
        <v>796</v>
      </c>
      <c r="E57" t="s">
        <v>104</v>
      </c>
      <c r="F57">
        <v>2005</v>
      </c>
      <c r="G57" t="s">
        <v>106</v>
      </c>
      <c r="H57" t="s">
        <v>107</v>
      </c>
      <c r="I57" s="40">
        <v>5.0624999999999997E-4</v>
      </c>
      <c r="J57" s="40">
        <v>3.9583333333333297E-5</v>
      </c>
      <c r="K57">
        <v>204.78</v>
      </c>
    </row>
    <row r="58" spans="1:11" x14ac:dyDescent="0.25">
      <c r="A58">
        <v>7</v>
      </c>
      <c r="B58">
        <v>47</v>
      </c>
      <c r="C58">
        <v>201307660</v>
      </c>
      <c r="D58" t="s">
        <v>718</v>
      </c>
      <c r="E58" t="s">
        <v>53</v>
      </c>
      <c r="F58">
        <v>2005</v>
      </c>
      <c r="G58" t="s">
        <v>782</v>
      </c>
      <c r="H58" t="s">
        <v>56</v>
      </c>
      <c r="I58" s="40">
        <v>5.0763888888888896E-4</v>
      </c>
      <c r="J58" s="40">
        <v>4.0972222222222198E-5</v>
      </c>
      <c r="K58">
        <v>207.88</v>
      </c>
    </row>
    <row r="59" spans="1:11" x14ac:dyDescent="0.25">
      <c r="A59">
        <v>8</v>
      </c>
      <c r="B59">
        <v>46</v>
      </c>
      <c r="C59">
        <v>201306272</v>
      </c>
      <c r="D59" t="s">
        <v>826</v>
      </c>
      <c r="E59" t="s">
        <v>206</v>
      </c>
      <c r="F59">
        <v>2005</v>
      </c>
      <c r="I59" s="40">
        <v>5.2499999999999997E-4</v>
      </c>
      <c r="J59" s="40">
        <v>5.8333333333333299E-5</v>
      </c>
      <c r="K59">
        <v>246.58</v>
      </c>
    </row>
    <row r="60" spans="1:11" x14ac:dyDescent="0.25">
      <c r="A60">
        <v>9</v>
      </c>
      <c r="B60">
        <v>49</v>
      </c>
      <c r="C60">
        <v>201307764</v>
      </c>
      <c r="D60" t="s">
        <v>829</v>
      </c>
      <c r="E60" t="s">
        <v>125</v>
      </c>
      <c r="F60">
        <v>2005</v>
      </c>
      <c r="G60" t="s">
        <v>80</v>
      </c>
      <c r="H60" t="s">
        <v>776</v>
      </c>
      <c r="I60" s="40">
        <v>5.32407407407407E-4</v>
      </c>
      <c r="J60" s="40">
        <v>6.5740740740740695E-5</v>
      </c>
      <c r="K60">
        <v>263.08999999999997</v>
      </c>
    </row>
    <row r="61" spans="1:11" x14ac:dyDescent="0.25">
      <c r="A61">
        <v>10</v>
      </c>
      <c r="B61">
        <v>59</v>
      </c>
      <c r="C61">
        <v>2015073117</v>
      </c>
      <c r="D61" t="s">
        <v>822</v>
      </c>
      <c r="E61" t="s">
        <v>679</v>
      </c>
      <c r="F61">
        <v>2006</v>
      </c>
      <c r="G61" t="s">
        <v>106</v>
      </c>
      <c r="H61" t="s">
        <v>107</v>
      </c>
      <c r="I61" s="40">
        <v>5.3391203703703695E-4</v>
      </c>
      <c r="J61" s="40">
        <v>6.7245370370370397E-5</v>
      </c>
      <c r="K61">
        <v>266.44</v>
      </c>
    </row>
    <row r="62" spans="1:11" x14ac:dyDescent="0.25">
      <c r="A62">
        <v>11</v>
      </c>
      <c r="B62">
        <v>56</v>
      </c>
      <c r="C62">
        <v>201306500</v>
      </c>
      <c r="D62" t="s">
        <v>850</v>
      </c>
      <c r="E62" t="s">
        <v>169</v>
      </c>
      <c r="F62">
        <v>2006</v>
      </c>
      <c r="G62" t="s">
        <v>211</v>
      </c>
      <c r="H62" t="s">
        <v>107</v>
      </c>
      <c r="I62" s="40">
        <v>5.3425925925925895E-4</v>
      </c>
      <c r="J62" s="40">
        <v>6.7592592592592604E-5</v>
      </c>
      <c r="K62">
        <v>267.22000000000003</v>
      </c>
    </row>
    <row r="63" spans="1:11" x14ac:dyDescent="0.25">
      <c r="A63">
        <v>12</v>
      </c>
      <c r="B63">
        <v>45</v>
      </c>
      <c r="C63">
        <v>201307906</v>
      </c>
      <c r="D63" t="s">
        <v>808</v>
      </c>
      <c r="E63" t="s">
        <v>127</v>
      </c>
      <c r="F63">
        <v>2005</v>
      </c>
      <c r="G63" t="s">
        <v>106</v>
      </c>
      <c r="H63" t="s">
        <v>107</v>
      </c>
      <c r="I63" s="40">
        <v>5.4050925925925902E-4</v>
      </c>
      <c r="J63" s="40">
        <v>7.3842592592592607E-5</v>
      </c>
      <c r="K63">
        <v>281.14999999999998</v>
      </c>
    </row>
    <row r="64" spans="1:11" x14ac:dyDescent="0.25">
      <c r="A64">
        <v>13</v>
      </c>
      <c r="B64">
        <v>55</v>
      </c>
      <c r="C64">
        <v>2016081450</v>
      </c>
      <c r="D64" t="s">
        <v>821</v>
      </c>
      <c r="E64" t="s">
        <v>677</v>
      </c>
      <c r="F64">
        <v>2006</v>
      </c>
      <c r="G64" t="s">
        <v>106</v>
      </c>
      <c r="H64" t="s">
        <v>107</v>
      </c>
      <c r="I64" s="40">
        <v>5.7673611111111098E-4</v>
      </c>
      <c r="J64" s="40">
        <v>1.10069444444444E-4</v>
      </c>
      <c r="K64">
        <v>361.89</v>
      </c>
    </row>
    <row r="65" spans="1:11" x14ac:dyDescent="0.25">
      <c r="A65">
        <v>14</v>
      </c>
      <c r="B65">
        <v>60</v>
      </c>
      <c r="C65">
        <v>2018030263</v>
      </c>
      <c r="D65" t="s">
        <v>810</v>
      </c>
      <c r="E65" t="s">
        <v>582</v>
      </c>
      <c r="F65">
        <v>2005</v>
      </c>
      <c r="G65" t="s">
        <v>80</v>
      </c>
      <c r="H65" t="s">
        <v>776</v>
      </c>
      <c r="I65" s="40">
        <v>5.9976851851851901E-4</v>
      </c>
      <c r="J65" s="40">
        <v>1.33101851851852E-4</v>
      </c>
      <c r="K65">
        <v>413.23</v>
      </c>
    </row>
    <row r="68" spans="1:11" x14ac:dyDescent="0.25">
      <c r="A68" t="s">
        <v>811</v>
      </c>
    </row>
    <row r="69" spans="1:11" x14ac:dyDescent="0.25">
      <c r="A69">
        <v>1</v>
      </c>
      <c r="B69">
        <v>78</v>
      </c>
      <c r="C69">
        <v>2015073348</v>
      </c>
      <c r="D69" t="s">
        <v>338</v>
      </c>
      <c r="E69" t="s">
        <v>186</v>
      </c>
      <c r="F69">
        <v>2004</v>
      </c>
      <c r="G69" t="s">
        <v>80</v>
      </c>
      <c r="I69" s="40">
        <v>4.5312500000000002E-4</v>
      </c>
      <c r="K69">
        <v>86.37</v>
      </c>
    </row>
    <row r="70" spans="1:11" x14ac:dyDescent="0.25">
      <c r="A70">
        <v>2</v>
      </c>
      <c r="B70">
        <v>63</v>
      </c>
      <c r="C70">
        <v>201306189</v>
      </c>
      <c r="D70" t="s">
        <v>814</v>
      </c>
      <c r="E70" t="s">
        <v>265</v>
      </c>
      <c r="F70">
        <v>2003</v>
      </c>
      <c r="G70" t="s">
        <v>80</v>
      </c>
      <c r="H70" t="s">
        <v>776</v>
      </c>
      <c r="I70" s="40">
        <v>4.5706018518518502E-4</v>
      </c>
      <c r="J70" s="40">
        <v>3.9351851851851902E-6</v>
      </c>
      <c r="K70">
        <v>95.14</v>
      </c>
    </row>
    <row r="71" spans="1:11" x14ac:dyDescent="0.25">
      <c r="A71">
        <v>3</v>
      </c>
      <c r="B71">
        <v>64</v>
      </c>
      <c r="C71">
        <v>201306324</v>
      </c>
      <c r="D71" t="s">
        <v>812</v>
      </c>
      <c r="E71" t="s">
        <v>190</v>
      </c>
      <c r="F71">
        <v>2003</v>
      </c>
      <c r="G71" t="s">
        <v>80</v>
      </c>
      <c r="I71" s="40">
        <v>4.5960648148148098E-4</v>
      </c>
      <c r="J71" s="40">
        <v>6.4814814814814804E-6</v>
      </c>
      <c r="K71">
        <v>100.82</v>
      </c>
    </row>
    <row r="72" spans="1:11" x14ac:dyDescent="0.25">
      <c r="A72">
        <v>4</v>
      </c>
      <c r="B72">
        <v>69</v>
      </c>
      <c r="C72">
        <v>2014061820</v>
      </c>
      <c r="D72" t="s">
        <v>847</v>
      </c>
      <c r="E72" t="s">
        <v>274</v>
      </c>
      <c r="F72">
        <v>2003</v>
      </c>
      <c r="G72" t="s">
        <v>106</v>
      </c>
      <c r="H72" t="s">
        <v>107</v>
      </c>
      <c r="I72" s="40">
        <v>4.6689814814814798E-4</v>
      </c>
      <c r="J72" s="40">
        <v>1.37731481481481E-5</v>
      </c>
      <c r="K72">
        <v>117.07</v>
      </c>
    </row>
    <row r="73" spans="1:11" x14ac:dyDescent="0.25">
      <c r="A73">
        <v>5</v>
      </c>
      <c r="B73">
        <v>73</v>
      </c>
      <c r="C73">
        <v>2018080534</v>
      </c>
      <c r="D73" t="s">
        <v>785</v>
      </c>
      <c r="E73" t="s">
        <v>265</v>
      </c>
      <c r="F73">
        <v>2003</v>
      </c>
      <c r="H73" t="s">
        <v>778</v>
      </c>
      <c r="I73" s="40">
        <v>4.7025462962962998E-4</v>
      </c>
      <c r="J73" s="40">
        <v>1.7129629629629601E-5</v>
      </c>
      <c r="K73">
        <v>124.55</v>
      </c>
    </row>
    <row r="74" spans="1:11" x14ac:dyDescent="0.25">
      <c r="A74">
        <v>6</v>
      </c>
      <c r="B74">
        <v>72</v>
      </c>
      <c r="C74">
        <v>201306499</v>
      </c>
      <c r="D74" t="s">
        <v>850</v>
      </c>
      <c r="E74" t="s">
        <v>209</v>
      </c>
      <c r="F74">
        <v>2004</v>
      </c>
      <c r="G74" t="s">
        <v>211</v>
      </c>
      <c r="H74" t="s">
        <v>107</v>
      </c>
      <c r="I74" s="40">
        <v>4.7233796296296298E-4</v>
      </c>
      <c r="J74" s="40">
        <v>1.9212962962962999E-5</v>
      </c>
      <c r="K74">
        <v>129.19999999999999</v>
      </c>
    </row>
    <row r="75" spans="1:11" x14ac:dyDescent="0.25">
      <c r="A75">
        <v>7</v>
      </c>
      <c r="B75">
        <v>62</v>
      </c>
      <c r="C75">
        <v>201306326</v>
      </c>
      <c r="D75" t="s">
        <v>815</v>
      </c>
      <c r="E75" t="s">
        <v>190</v>
      </c>
      <c r="F75">
        <v>2004</v>
      </c>
      <c r="G75" t="s">
        <v>106</v>
      </c>
      <c r="H75" t="s">
        <v>107</v>
      </c>
      <c r="I75" s="40">
        <v>4.7476851851851901E-4</v>
      </c>
      <c r="J75" s="40">
        <v>2.1643518518518499E-5</v>
      </c>
      <c r="K75">
        <v>134.61000000000001</v>
      </c>
    </row>
    <row r="76" spans="1:11" x14ac:dyDescent="0.25">
      <c r="A76">
        <v>8</v>
      </c>
      <c r="B76">
        <v>66</v>
      </c>
      <c r="C76">
        <v>201307926</v>
      </c>
      <c r="D76" t="s">
        <v>830</v>
      </c>
      <c r="E76" t="s">
        <v>214</v>
      </c>
      <c r="F76">
        <v>2003</v>
      </c>
      <c r="G76" t="s">
        <v>106</v>
      </c>
      <c r="H76" t="s">
        <v>107</v>
      </c>
      <c r="I76" s="40">
        <v>4.7962962962962998E-4</v>
      </c>
      <c r="J76" s="40">
        <v>2.6504629629629601E-5</v>
      </c>
      <c r="K76">
        <v>145.44999999999999</v>
      </c>
    </row>
    <row r="77" spans="1:11" x14ac:dyDescent="0.25">
      <c r="A77">
        <v>9</v>
      </c>
      <c r="B77">
        <v>71</v>
      </c>
      <c r="C77">
        <v>201307933</v>
      </c>
      <c r="D77" t="s">
        <v>848</v>
      </c>
      <c r="E77" t="s">
        <v>125</v>
      </c>
      <c r="F77">
        <v>2003</v>
      </c>
      <c r="G77" t="s">
        <v>782</v>
      </c>
      <c r="H77" t="s">
        <v>56</v>
      </c>
      <c r="I77" s="40">
        <v>4.8240740740740698E-4</v>
      </c>
      <c r="J77" s="40">
        <v>2.92824074074074E-5</v>
      </c>
      <c r="K77">
        <v>151.63999999999999</v>
      </c>
    </row>
    <row r="78" spans="1:11" x14ac:dyDescent="0.25">
      <c r="A78">
        <v>10</v>
      </c>
      <c r="B78">
        <v>76</v>
      </c>
      <c r="C78">
        <v>2018080533</v>
      </c>
      <c r="D78" t="s">
        <v>785</v>
      </c>
      <c r="E78" t="s">
        <v>411</v>
      </c>
      <c r="F78">
        <v>2004</v>
      </c>
      <c r="H78" t="s">
        <v>778</v>
      </c>
      <c r="I78" s="40">
        <v>4.8275462962963002E-4</v>
      </c>
      <c r="J78" s="40">
        <v>2.9629629629629599E-5</v>
      </c>
      <c r="K78">
        <v>152.41</v>
      </c>
    </row>
    <row r="79" spans="1:11" x14ac:dyDescent="0.25">
      <c r="A79">
        <v>11</v>
      </c>
      <c r="B79">
        <v>65</v>
      </c>
      <c r="C79">
        <v>2014061778</v>
      </c>
      <c r="D79" t="s">
        <v>719</v>
      </c>
      <c r="E79" t="s">
        <v>270</v>
      </c>
      <c r="F79">
        <v>2004</v>
      </c>
      <c r="G79" t="s">
        <v>106</v>
      </c>
      <c r="H79" t="s">
        <v>107</v>
      </c>
      <c r="I79" s="40">
        <v>4.8564814814814797E-4</v>
      </c>
      <c r="J79" s="40">
        <v>3.25231481481481E-5</v>
      </c>
      <c r="K79">
        <v>158.86000000000001</v>
      </c>
    </row>
    <row r="80" spans="1:11" x14ac:dyDescent="0.25">
      <c r="A80">
        <v>12</v>
      </c>
      <c r="B80">
        <v>79</v>
      </c>
      <c r="C80">
        <v>201307610</v>
      </c>
      <c r="D80" t="s">
        <v>166</v>
      </c>
      <c r="E80" t="s">
        <v>247</v>
      </c>
      <c r="F80">
        <v>2004</v>
      </c>
      <c r="H80" t="s">
        <v>514</v>
      </c>
      <c r="I80" s="40">
        <v>5.0011574074074097E-4</v>
      </c>
      <c r="J80" s="40">
        <v>4.69907407407407E-5</v>
      </c>
      <c r="K80">
        <v>191.11</v>
      </c>
    </row>
    <row r="81" spans="1:11" x14ac:dyDescent="0.25">
      <c r="A81">
        <v>13</v>
      </c>
      <c r="B81">
        <v>70</v>
      </c>
      <c r="C81">
        <v>2015073124</v>
      </c>
      <c r="D81" t="s">
        <v>832</v>
      </c>
      <c r="E81" t="s">
        <v>270</v>
      </c>
      <c r="F81">
        <v>2004</v>
      </c>
      <c r="G81" t="s">
        <v>51</v>
      </c>
      <c r="H81" t="s">
        <v>51</v>
      </c>
      <c r="I81" s="40">
        <v>5.09259259259259E-4</v>
      </c>
      <c r="J81" s="40">
        <v>5.6134259259259299E-5</v>
      </c>
      <c r="K81">
        <v>211.49</v>
      </c>
    </row>
    <row r="84" spans="1:11" x14ac:dyDescent="0.25">
      <c r="A84" t="s">
        <v>818</v>
      </c>
    </row>
    <row r="86" spans="1:11" x14ac:dyDescent="0.25">
      <c r="A86" t="s">
        <v>858</v>
      </c>
    </row>
    <row r="87" spans="1:11" x14ac:dyDescent="0.25">
      <c r="B87">
        <v>54</v>
      </c>
      <c r="C87">
        <v>2016071183</v>
      </c>
      <c r="D87" t="s">
        <v>859</v>
      </c>
      <c r="E87" t="s">
        <v>354</v>
      </c>
      <c r="F87">
        <v>2006</v>
      </c>
      <c r="G87" t="s">
        <v>106</v>
      </c>
      <c r="H87" t="s">
        <v>107</v>
      </c>
    </row>
    <row r="90" spans="1:11" x14ac:dyDescent="0.25">
      <c r="A90" t="s">
        <v>860</v>
      </c>
    </row>
    <row r="91" spans="1:11" x14ac:dyDescent="0.25">
      <c r="B91">
        <v>21</v>
      </c>
      <c r="C91">
        <v>201306319</v>
      </c>
      <c r="D91" t="s">
        <v>796</v>
      </c>
      <c r="E91" t="s">
        <v>255</v>
      </c>
      <c r="F91">
        <v>2003</v>
      </c>
      <c r="G91" t="s">
        <v>106</v>
      </c>
      <c r="H91" t="s">
        <v>107</v>
      </c>
    </row>
    <row r="92" spans="1:11" x14ac:dyDescent="0.25">
      <c r="B92">
        <v>30</v>
      </c>
      <c r="C92">
        <v>2015093768</v>
      </c>
      <c r="D92" t="s">
        <v>825</v>
      </c>
      <c r="E92" t="s">
        <v>225</v>
      </c>
      <c r="F92">
        <v>2004</v>
      </c>
      <c r="G92" t="s">
        <v>51</v>
      </c>
      <c r="H92" t="s">
        <v>776</v>
      </c>
    </row>
    <row r="93" spans="1:11" x14ac:dyDescent="0.25">
      <c r="B93">
        <v>57</v>
      </c>
      <c r="C93">
        <v>201307900</v>
      </c>
      <c r="D93" t="s">
        <v>845</v>
      </c>
      <c r="E93" t="s">
        <v>676</v>
      </c>
      <c r="F93">
        <v>2006</v>
      </c>
      <c r="G93" t="s">
        <v>106</v>
      </c>
      <c r="H93" t="s">
        <v>107</v>
      </c>
    </row>
    <row r="94" spans="1:11" x14ac:dyDescent="0.25">
      <c r="B94">
        <v>58</v>
      </c>
      <c r="C94">
        <v>2018060262</v>
      </c>
      <c r="D94" t="s">
        <v>809</v>
      </c>
      <c r="E94" t="s">
        <v>566</v>
      </c>
      <c r="F94">
        <v>2006</v>
      </c>
      <c r="G94" t="s">
        <v>80</v>
      </c>
      <c r="H94" t="s">
        <v>776</v>
      </c>
    </row>
    <row r="95" spans="1:11" x14ac:dyDescent="0.25">
      <c r="B95">
        <v>61</v>
      </c>
      <c r="C95">
        <v>201306312</v>
      </c>
      <c r="D95" t="s">
        <v>816</v>
      </c>
      <c r="E95" t="s">
        <v>76</v>
      </c>
      <c r="F95">
        <v>2004</v>
      </c>
      <c r="G95" t="s">
        <v>106</v>
      </c>
      <c r="H95" t="s">
        <v>107</v>
      </c>
    </row>
    <row r="96" spans="1:11" x14ac:dyDescent="0.25">
      <c r="B96">
        <v>67</v>
      </c>
      <c r="C96">
        <v>2015063056</v>
      </c>
      <c r="D96" t="s">
        <v>831</v>
      </c>
      <c r="E96" t="s">
        <v>377</v>
      </c>
      <c r="F96">
        <v>2003</v>
      </c>
      <c r="G96" t="s">
        <v>782</v>
      </c>
      <c r="H96" t="s">
        <v>56</v>
      </c>
    </row>
    <row r="97" spans="1:10" x14ac:dyDescent="0.25">
      <c r="B97">
        <v>68</v>
      </c>
      <c r="C97">
        <v>2014071988</v>
      </c>
      <c r="D97" t="s">
        <v>783</v>
      </c>
      <c r="E97" t="s">
        <v>347</v>
      </c>
      <c r="F97">
        <v>2003</v>
      </c>
      <c r="G97" t="s">
        <v>80</v>
      </c>
      <c r="H97" t="s">
        <v>776</v>
      </c>
    </row>
    <row r="98" spans="1:10" x14ac:dyDescent="0.25">
      <c r="B98">
        <v>74</v>
      </c>
      <c r="C98">
        <v>2018080537</v>
      </c>
      <c r="D98" t="s">
        <v>833</v>
      </c>
      <c r="E98" t="s">
        <v>270</v>
      </c>
      <c r="F98">
        <v>2003</v>
      </c>
      <c r="H98" t="s">
        <v>778</v>
      </c>
    </row>
    <row r="99" spans="1:10" x14ac:dyDescent="0.25">
      <c r="B99">
        <v>75</v>
      </c>
      <c r="C99">
        <v>2018080526</v>
      </c>
      <c r="D99" t="s">
        <v>813</v>
      </c>
      <c r="E99" t="s">
        <v>200</v>
      </c>
      <c r="F99">
        <v>2004</v>
      </c>
      <c r="H99" t="s">
        <v>778</v>
      </c>
    </row>
    <row r="100" spans="1:10" x14ac:dyDescent="0.25">
      <c r="B100">
        <v>77</v>
      </c>
      <c r="C100">
        <v>2014071941</v>
      </c>
      <c r="D100" t="s">
        <v>817</v>
      </c>
      <c r="E100" t="s">
        <v>325</v>
      </c>
      <c r="F100">
        <v>2004</v>
      </c>
      <c r="G100" t="s">
        <v>106</v>
      </c>
      <c r="H100" t="s">
        <v>107</v>
      </c>
    </row>
    <row r="103" spans="1:10" x14ac:dyDescent="0.25">
      <c r="A103" t="s">
        <v>861</v>
      </c>
    </row>
    <row r="104" spans="1:10" x14ac:dyDescent="0.25">
      <c r="B104">
        <v>11</v>
      </c>
      <c r="C104">
        <v>2018080527</v>
      </c>
      <c r="D104" t="s">
        <v>777</v>
      </c>
      <c r="E104" t="s">
        <v>754</v>
      </c>
      <c r="F104">
        <v>2005</v>
      </c>
      <c r="H104" t="s">
        <v>778</v>
      </c>
      <c r="J104" t="s">
        <v>862</v>
      </c>
    </row>
    <row r="105" spans="1:10" x14ac:dyDescent="0.25">
      <c r="B105">
        <v>42</v>
      </c>
      <c r="C105">
        <v>2018050257</v>
      </c>
      <c r="D105" t="s">
        <v>827</v>
      </c>
      <c r="E105" t="s">
        <v>248</v>
      </c>
      <c r="F105">
        <v>2001</v>
      </c>
      <c r="G105" t="s">
        <v>782</v>
      </c>
      <c r="H105" t="s">
        <v>56</v>
      </c>
      <c r="J105" t="s">
        <v>863</v>
      </c>
    </row>
    <row r="108" spans="1:10" x14ac:dyDescent="0.25">
      <c r="A108" t="s">
        <v>849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54670-A75A-46E4-95AC-F5D80C484574}">
  <dimension ref="A1:G59"/>
  <sheetViews>
    <sheetView topLeftCell="A49" workbookViewId="0">
      <selection activeCell="J32" sqref="J32"/>
    </sheetView>
  </sheetViews>
  <sheetFormatPr defaultRowHeight="15" x14ac:dyDescent="0.25"/>
  <sheetData>
    <row r="1" spans="1:7" x14ac:dyDescent="0.25">
      <c r="A1" t="s">
        <v>941</v>
      </c>
      <c r="B1" t="s">
        <v>703</v>
      </c>
      <c r="C1" t="s">
        <v>704</v>
      </c>
      <c r="D1" t="s">
        <v>705</v>
      </c>
      <c r="E1" t="s">
        <v>942</v>
      </c>
      <c r="F1" t="s">
        <v>943</v>
      </c>
    </row>
    <row r="2" spans="1:7" x14ac:dyDescent="0.25">
      <c r="A2" t="s">
        <v>944</v>
      </c>
      <c r="B2" t="s">
        <v>708</v>
      </c>
      <c r="C2">
        <v>1</v>
      </c>
    </row>
    <row r="3" spans="1:7" x14ac:dyDescent="0.25">
      <c r="A3" t="s">
        <v>709</v>
      </c>
    </row>
    <row r="4" spans="1:7" x14ac:dyDescent="0.25">
      <c r="A4" t="s">
        <v>710</v>
      </c>
      <c r="B4" t="s">
        <v>711</v>
      </c>
    </row>
    <row r="6" spans="1:7" x14ac:dyDescent="0.25">
      <c r="A6" t="s">
        <v>714</v>
      </c>
      <c r="B6" t="s">
        <v>713</v>
      </c>
      <c r="C6" t="s">
        <v>715</v>
      </c>
      <c r="D6" t="s">
        <v>946</v>
      </c>
      <c r="E6" t="s">
        <v>716</v>
      </c>
      <c r="F6" t="s">
        <v>717</v>
      </c>
      <c r="G6" t="s">
        <v>704</v>
      </c>
    </row>
    <row r="7" spans="1:7" x14ac:dyDescent="0.25">
      <c r="A7">
        <v>201306499</v>
      </c>
      <c r="B7">
        <v>16</v>
      </c>
      <c r="C7">
        <v>2004</v>
      </c>
      <c r="D7" t="s">
        <v>683</v>
      </c>
      <c r="E7" t="s">
        <v>1130</v>
      </c>
      <c r="G7">
        <v>127.06</v>
      </c>
    </row>
    <row r="8" spans="1:7" x14ac:dyDescent="0.25">
      <c r="A8">
        <v>2015073124</v>
      </c>
      <c r="B8">
        <v>17</v>
      </c>
      <c r="C8">
        <v>2004</v>
      </c>
      <c r="D8" t="s">
        <v>683</v>
      </c>
      <c r="E8" t="s">
        <v>1131</v>
      </c>
      <c r="F8" t="s">
        <v>1132</v>
      </c>
      <c r="G8">
        <v>164.52</v>
      </c>
    </row>
    <row r="9" spans="1:7" x14ac:dyDescent="0.25">
      <c r="A9">
        <v>201306410</v>
      </c>
      <c r="B9">
        <v>24</v>
      </c>
      <c r="C9">
        <v>2002</v>
      </c>
      <c r="D9" t="s">
        <v>684</v>
      </c>
      <c r="E9" t="s">
        <v>1082</v>
      </c>
      <c r="F9" t="s">
        <v>1133</v>
      </c>
      <c r="G9">
        <v>197.71</v>
      </c>
    </row>
    <row r="10" spans="1:7" x14ac:dyDescent="0.25">
      <c r="A10">
        <v>2016081259</v>
      </c>
      <c r="B10">
        <v>19</v>
      </c>
      <c r="C10">
        <v>2004</v>
      </c>
      <c r="D10" t="s">
        <v>683</v>
      </c>
      <c r="E10" t="s">
        <v>1134</v>
      </c>
      <c r="F10" t="s">
        <v>1135</v>
      </c>
      <c r="G10">
        <v>238.49</v>
      </c>
    </row>
    <row r="11" spans="1:7" x14ac:dyDescent="0.25">
      <c r="A11">
        <v>201306257</v>
      </c>
      <c r="B11">
        <v>18</v>
      </c>
      <c r="C11">
        <v>2004</v>
      </c>
      <c r="D11" t="s">
        <v>683</v>
      </c>
      <c r="E11" t="s">
        <v>1136</v>
      </c>
      <c r="F11" t="s">
        <v>1137</v>
      </c>
      <c r="G11">
        <v>254.97</v>
      </c>
    </row>
    <row r="12" spans="1:7" x14ac:dyDescent="0.25">
      <c r="A12">
        <v>2016103937</v>
      </c>
      <c r="B12">
        <v>28</v>
      </c>
      <c r="C12">
        <v>2001</v>
      </c>
      <c r="D12" t="s">
        <v>684</v>
      </c>
      <c r="E12" t="s">
        <v>1138</v>
      </c>
      <c r="F12" t="s">
        <v>1139</v>
      </c>
      <c r="G12">
        <v>286.27</v>
      </c>
    </row>
    <row r="13" spans="1:7" x14ac:dyDescent="0.25">
      <c r="A13">
        <v>201306272</v>
      </c>
      <c r="B13">
        <v>1</v>
      </c>
      <c r="C13">
        <v>2005</v>
      </c>
      <c r="D13" t="s">
        <v>682</v>
      </c>
      <c r="E13" t="s">
        <v>1140</v>
      </c>
      <c r="F13" t="s">
        <v>1141</v>
      </c>
      <c r="G13">
        <v>286.38</v>
      </c>
    </row>
    <row r="14" spans="1:7" x14ac:dyDescent="0.25">
      <c r="A14">
        <v>2016081268</v>
      </c>
      <c r="B14">
        <v>22</v>
      </c>
      <c r="C14">
        <v>2004</v>
      </c>
      <c r="D14" t="s">
        <v>683</v>
      </c>
      <c r="E14" t="s">
        <v>1142</v>
      </c>
      <c r="F14" t="s">
        <v>1143</v>
      </c>
      <c r="G14">
        <v>288.76</v>
      </c>
    </row>
    <row r="15" spans="1:7" x14ac:dyDescent="0.25">
      <c r="A15">
        <v>2017090153</v>
      </c>
      <c r="B15">
        <v>11</v>
      </c>
      <c r="C15">
        <v>2006</v>
      </c>
      <c r="D15" t="s">
        <v>682</v>
      </c>
      <c r="E15" t="s">
        <v>1144</v>
      </c>
      <c r="F15" t="s">
        <v>1145</v>
      </c>
      <c r="G15">
        <v>300.73</v>
      </c>
    </row>
    <row r="16" spans="1:7" x14ac:dyDescent="0.25">
      <c r="A16">
        <v>2018060301</v>
      </c>
      <c r="B16">
        <v>23</v>
      </c>
      <c r="C16">
        <v>2003</v>
      </c>
      <c r="D16" t="s">
        <v>683</v>
      </c>
      <c r="E16" t="s">
        <v>1146</v>
      </c>
      <c r="F16" t="s">
        <v>1147</v>
      </c>
      <c r="G16">
        <v>311.63</v>
      </c>
    </row>
    <row r="17" spans="1:7" x14ac:dyDescent="0.25">
      <c r="A17">
        <v>2016052215</v>
      </c>
      <c r="B17">
        <v>5</v>
      </c>
      <c r="C17">
        <v>2005</v>
      </c>
      <c r="D17" t="s">
        <v>682</v>
      </c>
      <c r="E17" t="s">
        <v>1148</v>
      </c>
      <c r="F17" t="s">
        <v>1149</v>
      </c>
      <c r="G17">
        <v>313.89</v>
      </c>
    </row>
    <row r="18" spans="1:7" x14ac:dyDescent="0.25">
      <c r="A18">
        <v>2017071924</v>
      </c>
      <c r="B18">
        <v>27</v>
      </c>
      <c r="C18">
        <v>2002</v>
      </c>
      <c r="D18" t="s">
        <v>684</v>
      </c>
      <c r="E18" t="s">
        <v>1150</v>
      </c>
      <c r="F18" t="s">
        <v>1151</v>
      </c>
      <c r="G18">
        <v>326.45</v>
      </c>
    </row>
    <row r="19" spans="1:7" x14ac:dyDescent="0.25">
      <c r="A19">
        <v>2018080505</v>
      </c>
      <c r="B19">
        <v>21</v>
      </c>
      <c r="C19">
        <v>2004</v>
      </c>
      <c r="D19" t="s">
        <v>683</v>
      </c>
      <c r="E19" t="s">
        <v>1152</v>
      </c>
      <c r="F19" t="s">
        <v>1153</v>
      </c>
      <c r="G19">
        <v>336.77</v>
      </c>
    </row>
    <row r="20" spans="1:7" x14ac:dyDescent="0.25">
      <c r="A20">
        <v>2017090130</v>
      </c>
      <c r="B20">
        <v>12</v>
      </c>
      <c r="C20">
        <v>2005</v>
      </c>
      <c r="D20" t="s">
        <v>682</v>
      </c>
      <c r="E20" t="s">
        <v>1154</v>
      </c>
      <c r="F20" t="s">
        <v>1155</v>
      </c>
      <c r="G20">
        <v>337.83</v>
      </c>
    </row>
    <row r="21" spans="1:7" x14ac:dyDescent="0.25">
      <c r="A21">
        <v>2017033958</v>
      </c>
      <c r="B21">
        <v>13</v>
      </c>
      <c r="C21">
        <v>2006</v>
      </c>
      <c r="D21" t="s">
        <v>682</v>
      </c>
      <c r="E21" t="s">
        <v>1156</v>
      </c>
      <c r="F21" t="s">
        <v>1157</v>
      </c>
      <c r="G21">
        <v>360.36</v>
      </c>
    </row>
    <row r="22" spans="1:7" x14ac:dyDescent="0.25">
      <c r="A22">
        <v>2017053980</v>
      </c>
      <c r="B22">
        <v>15</v>
      </c>
      <c r="C22">
        <v>2006</v>
      </c>
      <c r="D22" t="s">
        <v>682</v>
      </c>
      <c r="E22" t="s">
        <v>1158</v>
      </c>
      <c r="F22" t="s">
        <v>1159</v>
      </c>
      <c r="G22">
        <v>375.53</v>
      </c>
    </row>
    <row r="23" spans="1:7" x14ac:dyDescent="0.25">
      <c r="A23">
        <v>2014092528</v>
      </c>
      <c r="B23">
        <v>14</v>
      </c>
      <c r="C23">
        <v>2006</v>
      </c>
      <c r="D23" t="s">
        <v>682</v>
      </c>
      <c r="E23" t="s">
        <v>1160</v>
      </c>
      <c r="F23" t="s">
        <v>1161</v>
      </c>
      <c r="G23">
        <v>386.08</v>
      </c>
    </row>
    <row r="24" spans="1:7" x14ac:dyDescent="0.25">
      <c r="A24">
        <v>2018050242</v>
      </c>
      <c r="B24">
        <v>6</v>
      </c>
      <c r="C24">
        <v>2006</v>
      </c>
      <c r="D24" t="s">
        <v>682</v>
      </c>
      <c r="E24" t="s">
        <v>1162</v>
      </c>
      <c r="F24" t="s">
        <v>1163</v>
      </c>
      <c r="G24">
        <v>435.28</v>
      </c>
    </row>
    <row r="25" spans="1:7" x14ac:dyDescent="0.25">
      <c r="A25">
        <v>2015062969</v>
      </c>
      <c r="B25">
        <v>2</v>
      </c>
      <c r="C25">
        <v>2005</v>
      </c>
      <c r="D25" t="s">
        <v>682</v>
      </c>
      <c r="E25" t="s">
        <v>1164</v>
      </c>
      <c r="F25" t="s">
        <v>1165</v>
      </c>
      <c r="G25">
        <v>555.48</v>
      </c>
    </row>
    <row r="26" spans="1:7" x14ac:dyDescent="0.25">
      <c r="A26">
        <v>2014102705</v>
      </c>
      <c r="B26">
        <v>10</v>
      </c>
      <c r="C26">
        <v>2005</v>
      </c>
      <c r="D26" t="s">
        <v>682</v>
      </c>
      <c r="E26" t="s">
        <v>1166</v>
      </c>
      <c r="F26" t="s">
        <v>1167</v>
      </c>
      <c r="G26">
        <v>559.51</v>
      </c>
    </row>
    <row r="28" spans="1:7" x14ac:dyDescent="0.25">
      <c r="A28" t="s">
        <v>941</v>
      </c>
      <c r="B28" t="s">
        <v>703</v>
      </c>
      <c r="C28" t="s">
        <v>704</v>
      </c>
      <c r="D28" t="s">
        <v>705</v>
      </c>
      <c r="E28" t="s">
        <v>942</v>
      </c>
      <c r="F28" t="s">
        <v>943</v>
      </c>
    </row>
    <row r="29" spans="1:7" x14ac:dyDescent="0.25">
      <c r="A29" t="s">
        <v>976</v>
      </c>
      <c r="B29" t="s">
        <v>708</v>
      </c>
      <c r="C29">
        <v>1</v>
      </c>
    </row>
    <row r="30" spans="1:7" x14ac:dyDescent="0.25">
      <c r="A30" t="s">
        <v>709</v>
      </c>
    </row>
    <row r="31" spans="1:7" x14ac:dyDescent="0.25">
      <c r="A31" t="s">
        <v>710</v>
      </c>
      <c r="B31" t="s">
        <v>711</v>
      </c>
    </row>
    <row r="33" spans="1:7" x14ac:dyDescent="0.25">
      <c r="A33" t="s">
        <v>714</v>
      </c>
      <c r="B33" t="s">
        <v>713</v>
      </c>
      <c r="C33" t="s">
        <v>715</v>
      </c>
      <c r="D33" t="s">
        <v>946</v>
      </c>
      <c r="E33" t="s">
        <v>716</v>
      </c>
      <c r="F33" t="s">
        <v>717</v>
      </c>
      <c r="G33" t="s">
        <v>704</v>
      </c>
    </row>
    <row r="34" spans="1:7" x14ac:dyDescent="0.25">
      <c r="A34">
        <v>201307952</v>
      </c>
      <c r="B34">
        <v>23</v>
      </c>
      <c r="C34">
        <v>2004</v>
      </c>
      <c r="D34" t="s">
        <v>683</v>
      </c>
      <c r="E34" t="s">
        <v>1168</v>
      </c>
      <c r="G34">
        <v>78.45</v>
      </c>
    </row>
    <row r="35" spans="1:7" x14ac:dyDescent="0.25">
      <c r="A35">
        <v>2013101667</v>
      </c>
      <c r="B35">
        <v>20</v>
      </c>
      <c r="C35">
        <v>2003</v>
      </c>
      <c r="D35" t="s">
        <v>683</v>
      </c>
      <c r="E35" t="s">
        <v>1169</v>
      </c>
      <c r="F35" t="s">
        <v>1170</v>
      </c>
      <c r="G35">
        <v>114.05</v>
      </c>
    </row>
    <row r="36" spans="1:7" x14ac:dyDescent="0.25">
      <c r="A36">
        <v>201306271</v>
      </c>
      <c r="B36">
        <v>19</v>
      </c>
      <c r="C36">
        <v>2004</v>
      </c>
      <c r="D36" t="s">
        <v>683</v>
      </c>
      <c r="E36" t="s">
        <v>1171</v>
      </c>
      <c r="F36" t="s">
        <v>1172</v>
      </c>
      <c r="G36">
        <v>115.67</v>
      </c>
    </row>
    <row r="37" spans="1:7" x14ac:dyDescent="0.25">
      <c r="A37">
        <v>2018070435</v>
      </c>
      <c r="B37">
        <v>13</v>
      </c>
      <c r="C37">
        <v>2005</v>
      </c>
      <c r="D37" t="s">
        <v>682</v>
      </c>
      <c r="E37" t="s">
        <v>1173</v>
      </c>
      <c r="F37" t="s">
        <v>1174</v>
      </c>
      <c r="G37">
        <v>134.57</v>
      </c>
    </row>
    <row r="38" spans="1:7" x14ac:dyDescent="0.25">
      <c r="A38">
        <v>2016062285</v>
      </c>
      <c r="B38">
        <v>1</v>
      </c>
      <c r="C38">
        <v>2005</v>
      </c>
      <c r="D38" t="s">
        <v>682</v>
      </c>
      <c r="E38" t="s">
        <v>1175</v>
      </c>
      <c r="F38" t="s">
        <v>1176</v>
      </c>
      <c r="G38">
        <v>146.86000000000001</v>
      </c>
    </row>
    <row r="39" spans="1:7" x14ac:dyDescent="0.25">
      <c r="A39">
        <v>201301514</v>
      </c>
      <c r="B39">
        <v>27</v>
      </c>
      <c r="C39">
        <v>2003</v>
      </c>
      <c r="D39" t="s">
        <v>683</v>
      </c>
      <c r="E39" t="s">
        <v>1177</v>
      </c>
      <c r="F39" t="s">
        <v>1178</v>
      </c>
      <c r="G39">
        <v>148.37</v>
      </c>
    </row>
    <row r="40" spans="1:7" x14ac:dyDescent="0.25">
      <c r="A40">
        <v>2014061818</v>
      </c>
      <c r="B40">
        <v>18</v>
      </c>
      <c r="C40">
        <v>2004</v>
      </c>
      <c r="D40" t="s">
        <v>683</v>
      </c>
      <c r="E40" t="s">
        <v>1179</v>
      </c>
      <c r="F40" t="s">
        <v>1180</v>
      </c>
      <c r="G40">
        <v>183.96</v>
      </c>
    </row>
    <row r="41" spans="1:7" x14ac:dyDescent="0.25">
      <c r="A41">
        <v>2014061806</v>
      </c>
      <c r="B41">
        <v>3</v>
      </c>
      <c r="C41">
        <v>2005</v>
      </c>
      <c r="D41" t="s">
        <v>682</v>
      </c>
      <c r="E41" t="s">
        <v>1181</v>
      </c>
      <c r="F41" t="s">
        <v>1182</v>
      </c>
      <c r="G41">
        <v>198.45</v>
      </c>
    </row>
    <row r="42" spans="1:7" x14ac:dyDescent="0.25">
      <c r="A42">
        <v>2018080508</v>
      </c>
      <c r="B42">
        <v>31</v>
      </c>
      <c r="C42">
        <v>2003</v>
      </c>
      <c r="D42" t="s">
        <v>683</v>
      </c>
      <c r="E42" t="s">
        <v>1183</v>
      </c>
      <c r="F42" t="s">
        <v>1184</v>
      </c>
      <c r="G42">
        <v>202.86</v>
      </c>
    </row>
    <row r="43" spans="1:7" x14ac:dyDescent="0.25">
      <c r="A43">
        <v>2014092509</v>
      </c>
      <c r="B43">
        <v>24</v>
      </c>
      <c r="C43">
        <v>2004</v>
      </c>
      <c r="D43" t="s">
        <v>683</v>
      </c>
      <c r="E43" t="s">
        <v>1185</v>
      </c>
      <c r="F43" t="s">
        <v>1186</v>
      </c>
      <c r="G43">
        <v>207.03</v>
      </c>
    </row>
    <row r="44" spans="1:7" x14ac:dyDescent="0.25">
      <c r="A44">
        <v>2018050263</v>
      </c>
      <c r="B44">
        <v>15</v>
      </c>
      <c r="C44">
        <v>2006</v>
      </c>
      <c r="D44" t="s">
        <v>682</v>
      </c>
      <c r="E44" t="s">
        <v>1187</v>
      </c>
      <c r="F44" t="s">
        <v>1188</v>
      </c>
      <c r="G44">
        <v>214.46</v>
      </c>
    </row>
    <row r="45" spans="1:7" x14ac:dyDescent="0.25">
      <c r="A45">
        <v>201306273</v>
      </c>
      <c r="B45">
        <v>5</v>
      </c>
      <c r="C45">
        <v>2005</v>
      </c>
      <c r="D45" t="s">
        <v>682</v>
      </c>
      <c r="E45" t="s">
        <v>1140</v>
      </c>
      <c r="F45" t="s">
        <v>1189</v>
      </c>
      <c r="G45">
        <v>218.28</v>
      </c>
    </row>
    <row r="46" spans="1:7" x14ac:dyDescent="0.25">
      <c r="A46">
        <v>2014061773</v>
      </c>
      <c r="B46">
        <v>25</v>
      </c>
      <c r="C46">
        <v>2003</v>
      </c>
      <c r="D46" t="s">
        <v>683</v>
      </c>
      <c r="E46" t="s">
        <v>1190</v>
      </c>
      <c r="F46" t="s">
        <v>1191</v>
      </c>
      <c r="G46">
        <v>218.75</v>
      </c>
    </row>
    <row r="47" spans="1:7" x14ac:dyDescent="0.25">
      <c r="A47">
        <v>2014082171</v>
      </c>
      <c r="B47">
        <v>9</v>
      </c>
      <c r="C47">
        <v>2005</v>
      </c>
      <c r="D47" t="s">
        <v>682</v>
      </c>
      <c r="E47" t="s">
        <v>1192</v>
      </c>
      <c r="F47" t="s">
        <v>1193</v>
      </c>
      <c r="G47">
        <v>247.73</v>
      </c>
    </row>
    <row r="48" spans="1:7" x14ac:dyDescent="0.25">
      <c r="A48">
        <v>2015093768</v>
      </c>
      <c r="B48">
        <v>28</v>
      </c>
      <c r="C48">
        <v>2004</v>
      </c>
      <c r="D48" t="s">
        <v>683</v>
      </c>
      <c r="E48" t="s">
        <v>1194</v>
      </c>
      <c r="F48" t="s">
        <v>1195</v>
      </c>
      <c r="G48">
        <v>249.94</v>
      </c>
    </row>
    <row r="49" spans="1:7" x14ac:dyDescent="0.25">
      <c r="A49">
        <v>2016071217</v>
      </c>
      <c r="B49">
        <v>7</v>
      </c>
      <c r="C49">
        <v>2006</v>
      </c>
      <c r="D49" t="s">
        <v>682</v>
      </c>
      <c r="E49" t="s">
        <v>1196</v>
      </c>
      <c r="F49" t="s">
        <v>1197</v>
      </c>
      <c r="G49">
        <v>265.12</v>
      </c>
    </row>
    <row r="50" spans="1:7" x14ac:dyDescent="0.25">
      <c r="A50">
        <v>2016071216</v>
      </c>
      <c r="B50">
        <v>10</v>
      </c>
      <c r="C50">
        <v>2005</v>
      </c>
      <c r="D50" t="s">
        <v>682</v>
      </c>
      <c r="E50" t="s">
        <v>1198</v>
      </c>
      <c r="F50" t="s">
        <v>1199</v>
      </c>
      <c r="G50">
        <v>282.27999999999997</v>
      </c>
    </row>
    <row r="51" spans="1:7" x14ac:dyDescent="0.25">
      <c r="A51">
        <v>2016023834</v>
      </c>
      <c r="B51">
        <v>22</v>
      </c>
      <c r="C51">
        <v>2004</v>
      </c>
      <c r="D51" t="s">
        <v>683</v>
      </c>
      <c r="E51" t="s">
        <v>1200</v>
      </c>
      <c r="F51" t="s">
        <v>1201</v>
      </c>
      <c r="G51">
        <v>287.5</v>
      </c>
    </row>
    <row r="52" spans="1:7" x14ac:dyDescent="0.25">
      <c r="A52">
        <v>2017061806</v>
      </c>
      <c r="B52">
        <v>2</v>
      </c>
      <c r="C52">
        <v>2006</v>
      </c>
      <c r="D52" t="s">
        <v>682</v>
      </c>
      <c r="E52" t="s">
        <v>1202</v>
      </c>
      <c r="F52" t="s">
        <v>1203</v>
      </c>
      <c r="G52">
        <v>297.82</v>
      </c>
    </row>
    <row r="53" spans="1:7" x14ac:dyDescent="0.25">
      <c r="A53">
        <v>2018060300</v>
      </c>
      <c r="B53">
        <v>8</v>
      </c>
      <c r="C53">
        <v>2006</v>
      </c>
      <c r="D53" t="s">
        <v>682</v>
      </c>
      <c r="E53" t="s">
        <v>1204</v>
      </c>
      <c r="F53" t="s">
        <v>1205</v>
      </c>
      <c r="G53">
        <v>346.75</v>
      </c>
    </row>
    <row r="54" spans="1:7" x14ac:dyDescent="0.25">
      <c r="A54">
        <v>2016081250</v>
      </c>
      <c r="B54">
        <v>11</v>
      </c>
      <c r="C54">
        <v>2006</v>
      </c>
      <c r="D54" t="s">
        <v>682</v>
      </c>
      <c r="E54" t="s">
        <v>1206</v>
      </c>
      <c r="F54" t="s">
        <v>1207</v>
      </c>
      <c r="G54">
        <v>347.1</v>
      </c>
    </row>
    <row r="55" spans="1:7" x14ac:dyDescent="0.25">
      <c r="A55">
        <v>2016062272</v>
      </c>
      <c r="B55">
        <v>12</v>
      </c>
      <c r="C55">
        <v>2006</v>
      </c>
      <c r="D55" t="s">
        <v>682</v>
      </c>
      <c r="E55" t="s">
        <v>1208</v>
      </c>
      <c r="F55" t="s">
        <v>1209</v>
      </c>
      <c r="G55">
        <v>352.78</v>
      </c>
    </row>
    <row r="56" spans="1:7" x14ac:dyDescent="0.25">
      <c r="A56">
        <v>2017090141</v>
      </c>
      <c r="B56">
        <v>30</v>
      </c>
      <c r="C56">
        <v>2003</v>
      </c>
      <c r="D56" t="s">
        <v>683</v>
      </c>
      <c r="E56" t="s">
        <v>1210</v>
      </c>
      <c r="F56" t="s">
        <v>1211</v>
      </c>
      <c r="G56">
        <v>384.32</v>
      </c>
    </row>
    <row r="57" spans="1:7" x14ac:dyDescent="0.25">
      <c r="A57">
        <v>2018070347</v>
      </c>
      <c r="B57">
        <v>34</v>
      </c>
      <c r="C57">
        <v>2000</v>
      </c>
      <c r="D57" t="s">
        <v>684</v>
      </c>
      <c r="E57" t="s">
        <v>1212</v>
      </c>
      <c r="F57" t="s">
        <v>1213</v>
      </c>
      <c r="G57">
        <v>396.14</v>
      </c>
    </row>
    <row r="58" spans="1:7" x14ac:dyDescent="0.25">
      <c r="A58">
        <v>2018080495</v>
      </c>
      <c r="B58">
        <v>14</v>
      </c>
      <c r="C58">
        <v>2006</v>
      </c>
      <c r="D58" t="s">
        <v>682</v>
      </c>
      <c r="E58" t="s">
        <v>1214</v>
      </c>
      <c r="F58" t="s">
        <v>1215</v>
      </c>
      <c r="G58">
        <v>444.49</v>
      </c>
    </row>
    <row r="59" spans="1:7" x14ac:dyDescent="0.25">
      <c r="A59">
        <v>2018080485</v>
      </c>
      <c r="B59">
        <v>33</v>
      </c>
      <c r="C59">
        <v>2002</v>
      </c>
      <c r="D59" t="s">
        <v>684</v>
      </c>
      <c r="E59" t="s">
        <v>1216</v>
      </c>
      <c r="F59" t="s">
        <v>1217</v>
      </c>
      <c r="G59">
        <v>458.75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DFD1-E9FA-409D-91C0-3080C8369544}">
  <dimension ref="A1:J33"/>
  <sheetViews>
    <sheetView workbookViewId="0">
      <selection activeCell="C1" sqref="C1:I1048576"/>
    </sheetView>
  </sheetViews>
  <sheetFormatPr defaultRowHeight="15" x14ac:dyDescent="0.25"/>
  <cols>
    <col min="3" max="3" width="11" bestFit="1" customWidth="1"/>
    <col min="4" max="4" width="25" bestFit="1" customWidth="1"/>
    <col min="5" max="5" width="5" bestFit="1" customWidth="1"/>
    <col min="6" max="9" width="8.140625" bestFit="1" customWidth="1"/>
  </cols>
  <sheetData>
    <row r="1" spans="1:10" x14ac:dyDescent="0.25">
      <c r="A1" t="s">
        <v>2247</v>
      </c>
    </row>
    <row r="2" spans="1:10" x14ac:dyDescent="0.25">
      <c r="A2" t="s">
        <v>2268</v>
      </c>
    </row>
    <row r="3" spans="1:10" x14ac:dyDescent="0.25">
      <c r="A3" t="s">
        <v>709</v>
      </c>
    </row>
    <row r="4" spans="1:10" x14ac:dyDescent="0.25">
      <c r="A4" t="s">
        <v>1963</v>
      </c>
    </row>
    <row r="6" spans="1:10" x14ac:dyDescent="0.25">
      <c r="A6" t="s">
        <v>712</v>
      </c>
      <c r="B6" t="s">
        <v>713</v>
      </c>
      <c r="C6" t="s">
        <v>714</v>
      </c>
      <c r="D6" t="s">
        <v>496</v>
      </c>
      <c r="E6" t="s">
        <v>715</v>
      </c>
      <c r="F6" t="s">
        <v>2269</v>
      </c>
      <c r="G6" t="s">
        <v>2270</v>
      </c>
      <c r="H6" t="s">
        <v>716</v>
      </c>
      <c r="I6" t="s">
        <v>717</v>
      </c>
      <c r="J6" t="s">
        <v>704</v>
      </c>
    </row>
    <row r="7" spans="1:10" x14ac:dyDescent="0.25">
      <c r="A7">
        <v>1</v>
      </c>
      <c r="B7">
        <v>42</v>
      </c>
      <c r="C7">
        <v>201306189</v>
      </c>
      <c r="D7" t="s">
        <v>2099</v>
      </c>
      <c r="E7">
        <v>2003</v>
      </c>
      <c r="F7" t="s">
        <v>2271</v>
      </c>
      <c r="G7" t="s">
        <v>2272</v>
      </c>
      <c r="H7" t="s">
        <v>2273</v>
      </c>
      <c r="J7">
        <v>97.98</v>
      </c>
    </row>
    <row r="8" spans="1:10" x14ac:dyDescent="0.25">
      <c r="A8">
        <v>2</v>
      </c>
      <c r="B8">
        <v>41</v>
      </c>
      <c r="C8">
        <v>2014061820</v>
      </c>
      <c r="D8" t="s">
        <v>2109</v>
      </c>
      <c r="E8">
        <v>2003</v>
      </c>
      <c r="F8" t="s">
        <v>1019</v>
      </c>
      <c r="G8" t="s">
        <v>2274</v>
      </c>
      <c r="H8" t="s">
        <v>2275</v>
      </c>
      <c r="I8" t="s">
        <v>1485</v>
      </c>
      <c r="J8">
        <v>151.94</v>
      </c>
    </row>
    <row r="9" spans="1:10" x14ac:dyDescent="0.25">
      <c r="A9">
        <v>3</v>
      </c>
      <c r="B9">
        <v>46</v>
      </c>
      <c r="C9">
        <v>2015073124</v>
      </c>
      <c r="D9" t="s">
        <v>2130</v>
      </c>
      <c r="E9">
        <v>2004</v>
      </c>
      <c r="F9" t="s">
        <v>2276</v>
      </c>
      <c r="G9" t="s">
        <v>2277</v>
      </c>
      <c r="H9" t="s">
        <v>2278</v>
      </c>
      <c r="I9" t="s">
        <v>2279</v>
      </c>
      <c r="J9">
        <v>152.91999999999999</v>
      </c>
    </row>
    <row r="10" spans="1:10" x14ac:dyDescent="0.25">
      <c r="A10">
        <v>4</v>
      </c>
      <c r="B10">
        <v>45</v>
      </c>
      <c r="C10">
        <v>2014061778</v>
      </c>
      <c r="D10" t="s">
        <v>2119</v>
      </c>
      <c r="E10">
        <v>2004</v>
      </c>
      <c r="F10" t="s">
        <v>2280</v>
      </c>
      <c r="G10" t="s">
        <v>1127</v>
      </c>
      <c r="H10" t="s">
        <v>2281</v>
      </c>
      <c r="I10" t="s">
        <v>2282</v>
      </c>
      <c r="J10">
        <v>156.27000000000001</v>
      </c>
    </row>
    <row r="11" spans="1:10" x14ac:dyDescent="0.25">
      <c r="A11">
        <v>5</v>
      </c>
      <c r="B11">
        <v>29</v>
      </c>
      <c r="C11">
        <v>201307952</v>
      </c>
      <c r="D11" t="s">
        <v>2009</v>
      </c>
      <c r="E11">
        <v>2004</v>
      </c>
      <c r="F11" t="s">
        <v>2283</v>
      </c>
      <c r="G11" t="s">
        <v>2284</v>
      </c>
      <c r="H11" t="s">
        <v>2285</v>
      </c>
      <c r="I11" t="s">
        <v>2286</v>
      </c>
      <c r="J11">
        <v>82.13</v>
      </c>
    </row>
    <row r="12" spans="1:10" x14ac:dyDescent="0.25">
      <c r="A12">
        <v>6</v>
      </c>
      <c r="B12">
        <v>17</v>
      </c>
      <c r="C12">
        <v>2014071929</v>
      </c>
      <c r="D12" t="s">
        <v>1969</v>
      </c>
      <c r="E12">
        <v>2005</v>
      </c>
      <c r="F12" t="s">
        <v>2287</v>
      </c>
      <c r="G12" t="s">
        <v>2288</v>
      </c>
      <c r="H12" t="s">
        <v>2289</v>
      </c>
      <c r="I12" t="s">
        <v>2290</v>
      </c>
      <c r="J12">
        <v>87.13</v>
      </c>
    </row>
    <row r="13" spans="1:10" x14ac:dyDescent="0.25">
      <c r="A13">
        <v>7</v>
      </c>
      <c r="B13">
        <v>44</v>
      </c>
      <c r="C13">
        <v>2016081259</v>
      </c>
      <c r="D13" t="s">
        <v>2252</v>
      </c>
      <c r="E13">
        <v>2004</v>
      </c>
      <c r="F13" t="s">
        <v>2291</v>
      </c>
      <c r="G13" t="s">
        <v>2292</v>
      </c>
      <c r="H13" t="s">
        <v>2293</v>
      </c>
      <c r="I13" t="s">
        <v>2294</v>
      </c>
      <c r="J13">
        <v>180.89</v>
      </c>
    </row>
    <row r="14" spans="1:10" x14ac:dyDescent="0.25">
      <c r="A14">
        <v>8</v>
      </c>
      <c r="B14">
        <v>25</v>
      </c>
      <c r="C14">
        <v>2015073139</v>
      </c>
      <c r="D14" t="s">
        <v>2013</v>
      </c>
      <c r="E14">
        <v>2004</v>
      </c>
      <c r="F14" t="s">
        <v>2295</v>
      </c>
      <c r="G14" t="s">
        <v>2296</v>
      </c>
      <c r="H14" t="s">
        <v>2297</v>
      </c>
      <c r="I14" t="s">
        <v>2298</v>
      </c>
      <c r="J14">
        <v>101.78</v>
      </c>
    </row>
    <row r="15" spans="1:10" x14ac:dyDescent="0.25">
      <c r="A15">
        <v>9</v>
      </c>
      <c r="B15">
        <v>26</v>
      </c>
      <c r="C15">
        <v>201307964</v>
      </c>
      <c r="D15" t="s">
        <v>2011</v>
      </c>
      <c r="E15">
        <v>2004</v>
      </c>
      <c r="F15" t="s">
        <v>2299</v>
      </c>
      <c r="G15" t="s">
        <v>2300</v>
      </c>
      <c r="H15" t="s">
        <v>2301</v>
      </c>
      <c r="I15" t="s">
        <v>2302</v>
      </c>
      <c r="J15">
        <v>105.36</v>
      </c>
    </row>
    <row r="16" spans="1:10" x14ac:dyDescent="0.25">
      <c r="A16">
        <v>10</v>
      </c>
      <c r="B16">
        <v>23</v>
      </c>
      <c r="C16">
        <v>2014061818</v>
      </c>
      <c r="D16" t="s">
        <v>2033</v>
      </c>
      <c r="E16">
        <v>2004</v>
      </c>
      <c r="F16" t="s">
        <v>2303</v>
      </c>
      <c r="G16" t="s">
        <v>2304</v>
      </c>
      <c r="H16" t="s">
        <v>2305</v>
      </c>
      <c r="I16" t="s">
        <v>1654</v>
      </c>
      <c r="J16">
        <v>118.93</v>
      </c>
    </row>
    <row r="17" spans="1:10" x14ac:dyDescent="0.25">
      <c r="A17">
        <v>11</v>
      </c>
      <c r="B17">
        <v>18</v>
      </c>
      <c r="C17">
        <v>2014071989</v>
      </c>
      <c r="D17" t="s">
        <v>1966</v>
      </c>
      <c r="E17">
        <v>2005</v>
      </c>
      <c r="F17" t="s">
        <v>2306</v>
      </c>
      <c r="G17" t="s">
        <v>2307</v>
      </c>
      <c r="H17" t="s">
        <v>1322</v>
      </c>
      <c r="I17" t="s">
        <v>2308</v>
      </c>
      <c r="J17">
        <v>124.83</v>
      </c>
    </row>
    <row r="18" spans="1:10" x14ac:dyDescent="0.25">
      <c r="A18">
        <v>12</v>
      </c>
      <c r="B18">
        <v>32</v>
      </c>
      <c r="C18">
        <v>2013101667</v>
      </c>
      <c r="D18" t="s">
        <v>2254</v>
      </c>
      <c r="E18">
        <v>2003</v>
      </c>
      <c r="F18" t="s">
        <v>2309</v>
      </c>
      <c r="G18" t="s">
        <v>2310</v>
      </c>
      <c r="H18" t="s">
        <v>2311</v>
      </c>
      <c r="I18" t="s">
        <v>1655</v>
      </c>
      <c r="J18">
        <v>128.76</v>
      </c>
    </row>
    <row r="19" spans="1:10" x14ac:dyDescent="0.25">
      <c r="A19">
        <v>13</v>
      </c>
      <c r="B19">
        <v>51</v>
      </c>
      <c r="C19">
        <v>2014082200</v>
      </c>
      <c r="D19" t="s">
        <v>2030</v>
      </c>
      <c r="E19">
        <v>2003</v>
      </c>
      <c r="F19" t="s">
        <v>2312</v>
      </c>
      <c r="G19" t="s">
        <v>2052</v>
      </c>
      <c r="H19" t="s">
        <v>2313</v>
      </c>
      <c r="I19" t="s">
        <v>2314</v>
      </c>
      <c r="J19">
        <v>132.87</v>
      </c>
    </row>
    <row r="20" spans="1:10" x14ac:dyDescent="0.25">
      <c r="A20">
        <v>14</v>
      </c>
      <c r="B20">
        <v>28</v>
      </c>
      <c r="C20">
        <v>2014092509</v>
      </c>
      <c r="D20" t="s">
        <v>2027</v>
      </c>
      <c r="E20">
        <v>2004</v>
      </c>
      <c r="F20" t="s">
        <v>2315</v>
      </c>
      <c r="G20" t="s">
        <v>2316</v>
      </c>
      <c r="H20" t="s">
        <v>2317</v>
      </c>
      <c r="I20" t="s">
        <v>1496</v>
      </c>
      <c r="J20">
        <v>140.19</v>
      </c>
    </row>
    <row r="21" spans="1:10" x14ac:dyDescent="0.25">
      <c r="A21">
        <v>15</v>
      </c>
      <c r="B21">
        <v>24</v>
      </c>
      <c r="C21">
        <v>2014061773</v>
      </c>
      <c r="D21" t="s">
        <v>2255</v>
      </c>
      <c r="E21">
        <v>2003</v>
      </c>
      <c r="F21" t="s">
        <v>2318</v>
      </c>
      <c r="G21" t="s">
        <v>2319</v>
      </c>
      <c r="H21" t="s">
        <v>2320</v>
      </c>
      <c r="I21" t="s">
        <v>2321</v>
      </c>
      <c r="J21">
        <v>146.63</v>
      </c>
    </row>
    <row r="22" spans="1:10" x14ac:dyDescent="0.25">
      <c r="A22">
        <v>16</v>
      </c>
      <c r="B22">
        <v>37</v>
      </c>
      <c r="C22">
        <v>2016052215</v>
      </c>
      <c r="D22" t="s">
        <v>2256</v>
      </c>
      <c r="E22">
        <v>2005</v>
      </c>
      <c r="F22" t="s">
        <v>2322</v>
      </c>
      <c r="G22" t="s">
        <v>2323</v>
      </c>
      <c r="H22" t="s">
        <v>2324</v>
      </c>
      <c r="I22" t="s">
        <v>2325</v>
      </c>
      <c r="J22">
        <v>244.3</v>
      </c>
    </row>
    <row r="23" spans="1:10" x14ac:dyDescent="0.25">
      <c r="A23">
        <v>17</v>
      </c>
      <c r="B23">
        <v>16</v>
      </c>
      <c r="C23">
        <v>2014061806</v>
      </c>
      <c r="D23" t="s">
        <v>2257</v>
      </c>
      <c r="E23">
        <v>2005</v>
      </c>
      <c r="F23" t="s">
        <v>2326</v>
      </c>
      <c r="G23" t="s">
        <v>2327</v>
      </c>
      <c r="H23" t="s">
        <v>2328</v>
      </c>
      <c r="I23" t="s">
        <v>1898</v>
      </c>
      <c r="J23">
        <v>155.56</v>
      </c>
    </row>
    <row r="24" spans="1:10" x14ac:dyDescent="0.25">
      <c r="A24">
        <v>18</v>
      </c>
      <c r="B24">
        <v>49</v>
      </c>
      <c r="C24">
        <v>2014061770</v>
      </c>
      <c r="D24" t="s">
        <v>2253</v>
      </c>
      <c r="E24">
        <v>1997</v>
      </c>
      <c r="F24" t="s">
        <v>2329</v>
      </c>
      <c r="G24" t="s">
        <v>2330</v>
      </c>
      <c r="H24" t="s">
        <v>2331</v>
      </c>
      <c r="I24" t="s">
        <v>1230</v>
      </c>
      <c r="J24">
        <v>254.93</v>
      </c>
    </row>
    <row r="25" spans="1:10" x14ac:dyDescent="0.25">
      <c r="A25">
        <v>19</v>
      </c>
      <c r="B25">
        <v>48</v>
      </c>
      <c r="C25">
        <v>2015073108</v>
      </c>
      <c r="D25" t="s">
        <v>2251</v>
      </c>
      <c r="E25">
        <v>1998</v>
      </c>
      <c r="F25" t="s">
        <v>2332</v>
      </c>
      <c r="G25" t="s">
        <v>2333</v>
      </c>
      <c r="H25" t="s">
        <v>2334</v>
      </c>
      <c r="I25" t="s">
        <v>2335</v>
      </c>
      <c r="J25">
        <v>269.89999999999998</v>
      </c>
    </row>
    <row r="26" spans="1:10" x14ac:dyDescent="0.25">
      <c r="A26">
        <v>20</v>
      </c>
      <c r="B26">
        <v>20</v>
      </c>
      <c r="C26">
        <v>2016062285</v>
      </c>
      <c r="D26" t="s">
        <v>2261</v>
      </c>
      <c r="E26">
        <v>2005</v>
      </c>
      <c r="F26" t="s">
        <v>1614</v>
      </c>
      <c r="G26" t="s">
        <v>2336</v>
      </c>
      <c r="H26" t="s">
        <v>2337</v>
      </c>
      <c r="I26" t="s">
        <v>2338</v>
      </c>
      <c r="J26">
        <v>175.03</v>
      </c>
    </row>
    <row r="27" spans="1:10" x14ac:dyDescent="0.25">
      <c r="A27">
        <v>21</v>
      </c>
      <c r="B27">
        <v>34</v>
      </c>
      <c r="C27">
        <v>2016062270</v>
      </c>
      <c r="D27" t="s">
        <v>2042</v>
      </c>
      <c r="E27">
        <v>2002</v>
      </c>
      <c r="F27" t="s">
        <v>2339</v>
      </c>
      <c r="G27" t="s">
        <v>2340</v>
      </c>
      <c r="H27" t="s">
        <v>958</v>
      </c>
      <c r="I27" t="s">
        <v>2341</v>
      </c>
      <c r="J27">
        <v>182.54</v>
      </c>
    </row>
    <row r="28" spans="1:10" x14ac:dyDescent="0.25">
      <c r="A28">
        <v>22</v>
      </c>
      <c r="B28">
        <v>22</v>
      </c>
      <c r="C28">
        <v>2018050263</v>
      </c>
      <c r="D28" t="s">
        <v>2259</v>
      </c>
      <c r="E28">
        <v>2006</v>
      </c>
      <c r="F28" t="s">
        <v>2318</v>
      </c>
      <c r="G28" t="s">
        <v>2318</v>
      </c>
      <c r="H28" t="s">
        <v>1777</v>
      </c>
      <c r="I28" t="s">
        <v>1001</v>
      </c>
      <c r="J28">
        <v>182.89</v>
      </c>
    </row>
    <row r="29" spans="1:10" x14ac:dyDescent="0.25">
      <c r="A29">
        <v>23</v>
      </c>
      <c r="B29">
        <v>36</v>
      </c>
      <c r="C29">
        <v>2015063018</v>
      </c>
      <c r="D29" t="s">
        <v>2258</v>
      </c>
      <c r="E29">
        <v>2005</v>
      </c>
      <c r="F29" t="s">
        <v>2342</v>
      </c>
      <c r="G29" t="s">
        <v>2343</v>
      </c>
      <c r="H29" t="s">
        <v>2344</v>
      </c>
      <c r="I29" t="s">
        <v>2345</v>
      </c>
      <c r="J29">
        <v>312.04000000000002</v>
      </c>
    </row>
    <row r="30" spans="1:10" x14ac:dyDescent="0.25">
      <c r="A30">
        <v>24</v>
      </c>
      <c r="B30">
        <v>27</v>
      </c>
      <c r="C30">
        <v>2016023834</v>
      </c>
      <c r="D30" t="s">
        <v>2263</v>
      </c>
      <c r="E30">
        <v>2004</v>
      </c>
      <c r="F30" t="s">
        <v>2346</v>
      </c>
      <c r="G30" t="s">
        <v>2347</v>
      </c>
      <c r="H30" t="s">
        <v>2348</v>
      </c>
      <c r="I30" t="s">
        <v>1536</v>
      </c>
      <c r="J30">
        <v>225.41</v>
      </c>
    </row>
    <row r="31" spans="1:10" x14ac:dyDescent="0.25">
      <c r="A31">
        <v>25</v>
      </c>
      <c r="B31">
        <v>35</v>
      </c>
      <c r="C31">
        <v>2017033958</v>
      </c>
      <c r="D31" t="s">
        <v>2096</v>
      </c>
      <c r="E31">
        <v>2006</v>
      </c>
      <c r="F31" t="s">
        <v>2349</v>
      </c>
      <c r="G31" t="s">
        <v>2350</v>
      </c>
      <c r="H31" t="s">
        <v>2351</v>
      </c>
      <c r="I31" t="s">
        <v>2352</v>
      </c>
      <c r="J31">
        <v>341.18</v>
      </c>
    </row>
    <row r="32" spans="1:10" x14ac:dyDescent="0.25">
      <c r="A32">
        <v>26</v>
      </c>
      <c r="B32">
        <v>21</v>
      </c>
      <c r="C32">
        <v>2018060253</v>
      </c>
      <c r="D32" t="s">
        <v>2264</v>
      </c>
      <c r="E32">
        <v>2005</v>
      </c>
      <c r="F32" t="s">
        <v>2353</v>
      </c>
      <c r="G32" t="s">
        <v>2354</v>
      </c>
      <c r="H32" t="s">
        <v>2355</v>
      </c>
      <c r="I32" t="s">
        <v>2356</v>
      </c>
      <c r="J32">
        <v>270.97000000000003</v>
      </c>
    </row>
    <row r="33" spans="1:10" x14ac:dyDescent="0.25">
      <c r="A33">
        <v>27</v>
      </c>
      <c r="B33">
        <v>40</v>
      </c>
      <c r="C33">
        <v>2018070409</v>
      </c>
      <c r="D33" t="s">
        <v>2267</v>
      </c>
      <c r="E33">
        <v>2006</v>
      </c>
      <c r="F33" t="s">
        <v>2357</v>
      </c>
      <c r="G33" t="s">
        <v>2358</v>
      </c>
      <c r="H33" t="s">
        <v>2359</v>
      </c>
      <c r="I33" t="s">
        <v>2360</v>
      </c>
      <c r="J33">
        <v>505.22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604AB-C9F3-42D6-A625-7E5A7E32AB40}">
  <dimension ref="A3:K108"/>
  <sheetViews>
    <sheetView workbookViewId="0">
      <selection activeCell="G22" sqref="G22"/>
    </sheetView>
  </sheetViews>
  <sheetFormatPr defaultRowHeight="15" x14ac:dyDescent="0.25"/>
  <cols>
    <col min="3" max="3" width="11" bestFit="1" customWidth="1"/>
    <col min="4" max="4" width="17" bestFit="1" customWidth="1"/>
    <col min="5" max="5" width="13.85546875" bestFit="1" customWidth="1"/>
    <col min="6" max="6" width="5" bestFit="1" customWidth="1"/>
    <col min="7" max="7" width="29" bestFit="1" customWidth="1"/>
    <col min="8" max="8" width="29.28515625" bestFit="1" customWidth="1"/>
    <col min="9" max="10" width="8.140625" bestFit="1" customWidth="1"/>
    <col min="11" max="11" width="7" bestFit="1" customWidth="1"/>
  </cols>
  <sheetData>
    <row r="3" spans="1:11" x14ac:dyDescent="0.25">
      <c r="A3" t="s">
        <v>774</v>
      </c>
    </row>
    <row r="4" spans="1:11" x14ac:dyDescent="0.25">
      <c r="A4">
        <v>1</v>
      </c>
      <c r="B4">
        <v>17</v>
      </c>
      <c r="C4">
        <v>2018070453</v>
      </c>
      <c r="D4" t="s">
        <v>780</v>
      </c>
      <c r="E4" t="s">
        <v>647</v>
      </c>
      <c r="F4">
        <v>2005</v>
      </c>
      <c r="G4" t="s">
        <v>80</v>
      </c>
      <c r="H4" t="s">
        <v>81</v>
      </c>
      <c r="I4" s="40">
        <v>4.7430555555555502E-4</v>
      </c>
      <c r="K4">
        <v>59.28</v>
      </c>
    </row>
    <row r="5" spans="1:11" x14ac:dyDescent="0.25">
      <c r="A5">
        <v>2</v>
      </c>
      <c r="B5">
        <v>3</v>
      </c>
      <c r="C5">
        <v>2015062971</v>
      </c>
      <c r="D5" t="s">
        <v>779</v>
      </c>
      <c r="E5" t="s">
        <v>92</v>
      </c>
      <c r="F5">
        <v>2005</v>
      </c>
      <c r="G5" t="s">
        <v>80</v>
      </c>
      <c r="H5" t="s">
        <v>81</v>
      </c>
      <c r="I5" s="40">
        <v>4.9768518518518499E-4</v>
      </c>
      <c r="J5" s="40">
        <v>2.33796296296296E-5</v>
      </c>
      <c r="K5">
        <v>109.07</v>
      </c>
    </row>
    <row r="6" spans="1:11" x14ac:dyDescent="0.25">
      <c r="A6">
        <v>3</v>
      </c>
      <c r="B6">
        <v>2</v>
      </c>
      <c r="C6">
        <v>201307992</v>
      </c>
      <c r="D6" t="s">
        <v>775</v>
      </c>
      <c r="E6" t="s">
        <v>177</v>
      </c>
      <c r="F6">
        <v>2005</v>
      </c>
      <c r="G6" t="s">
        <v>80</v>
      </c>
      <c r="H6" t="s">
        <v>776</v>
      </c>
      <c r="I6" s="40">
        <v>4.9953703703703705E-4</v>
      </c>
      <c r="J6" s="40">
        <v>2.5231481481481502E-5</v>
      </c>
      <c r="K6">
        <v>113.01</v>
      </c>
    </row>
    <row r="7" spans="1:11" x14ac:dyDescent="0.25">
      <c r="A7">
        <v>4</v>
      </c>
      <c r="B7">
        <v>11</v>
      </c>
      <c r="C7">
        <v>2018080527</v>
      </c>
      <c r="D7" t="s">
        <v>777</v>
      </c>
      <c r="E7" t="s">
        <v>754</v>
      </c>
      <c r="F7">
        <v>2005</v>
      </c>
      <c r="H7" t="s">
        <v>778</v>
      </c>
      <c r="I7" s="40">
        <v>5.0254629629629597E-4</v>
      </c>
      <c r="J7" s="40">
        <v>2.8240740740740699E-5</v>
      </c>
      <c r="K7">
        <v>119.42</v>
      </c>
    </row>
    <row r="8" spans="1:11" x14ac:dyDescent="0.25">
      <c r="A8">
        <v>5</v>
      </c>
      <c r="B8">
        <v>1</v>
      </c>
      <c r="C8">
        <v>2014071970</v>
      </c>
      <c r="D8" t="s">
        <v>835</v>
      </c>
      <c r="E8" t="s">
        <v>181</v>
      </c>
      <c r="F8">
        <v>2005</v>
      </c>
      <c r="G8" t="s">
        <v>106</v>
      </c>
      <c r="H8" t="s">
        <v>107</v>
      </c>
      <c r="I8" s="40">
        <v>5.0370370370370402E-4</v>
      </c>
      <c r="J8" s="40">
        <v>2.9398148148148099E-5</v>
      </c>
      <c r="K8">
        <v>121.88</v>
      </c>
    </row>
    <row r="9" spans="1:11" x14ac:dyDescent="0.25">
      <c r="A9">
        <v>6</v>
      </c>
      <c r="B9">
        <v>15</v>
      </c>
      <c r="C9">
        <v>2018080528</v>
      </c>
      <c r="D9" t="s">
        <v>824</v>
      </c>
      <c r="E9" t="s">
        <v>756</v>
      </c>
      <c r="F9">
        <v>2005</v>
      </c>
      <c r="H9" t="s">
        <v>778</v>
      </c>
      <c r="I9" s="40">
        <v>5.0497685185185205E-4</v>
      </c>
      <c r="J9" s="40">
        <v>3.06712962962963E-5</v>
      </c>
      <c r="K9">
        <v>124.59</v>
      </c>
    </row>
    <row r="10" spans="1:11" x14ac:dyDescent="0.25">
      <c r="A10">
        <v>7</v>
      </c>
      <c r="B10">
        <v>9</v>
      </c>
      <c r="C10">
        <v>2016071158</v>
      </c>
      <c r="D10" t="s">
        <v>725</v>
      </c>
      <c r="E10" t="s">
        <v>537</v>
      </c>
      <c r="F10">
        <v>2006</v>
      </c>
      <c r="G10" t="s">
        <v>782</v>
      </c>
      <c r="H10" t="s">
        <v>56</v>
      </c>
      <c r="I10" s="40">
        <v>5.15046296296296E-4</v>
      </c>
      <c r="J10" s="40">
        <v>4.0740740740740698E-5</v>
      </c>
      <c r="K10">
        <v>146.03</v>
      </c>
    </row>
    <row r="11" spans="1:11" x14ac:dyDescent="0.25">
      <c r="A11">
        <v>8</v>
      </c>
      <c r="B11">
        <v>7</v>
      </c>
      <c r="C11">
        <v>2015073354</v>
      </c>
      <c r="D11" t="s">
        <v>781</v>
      </c>
      <c r="E11" t="s">
        <v>188</v>
      </c>
      <c r="F11">
        <v>2005</v>
      </c>
      <c r="G11" t="s">
        <v>80</v>
      </c>
      <c r="H11" t="s">
        <v>776</v>
      </c>
      <c r="I11" s="40">
        <v>5.1620370370370405E-4</v>
      </c>
      <c r="J11" s="40">
        <v>4.18981481481482E-5</v>
      </c>
      <c r="K11">
        <v>148.5</v>
      </c>
    </row>
    <row r="12" spans="1:11" x14ac:dyDescent="0.25">
      <c r="A12">
        <v>9</v>
      </c>
      <c r="B12">
        <v>8</v>
      </c>
      <c r="C12">
        <v>2014071989</v>
      </c>
      <c r="D12" t="s">
        <v>783</v>
      </c>
      <c r="E12" t="s">
        <v>146</v>
      </c>
      <c r="F12">
        <v>2005</v>
      </c>
      <c r="G12" t="s">
        <v>80</v>
      </c>
      <c r="H12" t="s">
        <v>776</v>
      </c>
      <c r="I12" s="40">
        <v>5.1932870370370403E-4</v>
      </c>
      <c r="J12" s="40">
        <v>4.5023148148148099E-5</v>
      </c>
      <c r="K12">
        <v>155.15</v>
      </c>
    </row>
    <row r="13" spans="1:11" x14ac:dyDescent="0.25">
      <c r="A13">
        <v>10</v>
      </c>
      <c r="B13">
        <v>5</v>
      </c>
      <c r="C13">
        <v>2014071929</v>
      </c>
      <c r="D13" t="s">
        <v>723</v>
      </c>
      <c r="E13" t="s">
        <v>62</v>
      </c>
      <c r="F13">
        <v>2005</v>
      </c>
      <c r="G13" t="s">
        <v>64</v>
      </c>
      <c r="H13" t="s">
        <v>135</v>
      </c>
      <c r="I13" s="40">
        <v>5.2893518518518502E-4</v>
      </c>
      <c r="J13" s="40">
        <v>5.4629629629629597E-5</v>
      </c>
      <c r="K13">
        <v>175.61</v>
      </c>
    </row>
    <row r="14" spans="1:11" x14ac:dyDescent="0.25">
      <c r="A14">
        <v>11</v>
      </c>
      <c r="B14">
        <v>10</v>
      </c>
      <c r="C14">
        <v>2018070435</v>
      </c>
      <c r="D14" t="s">
        <v>854</v>
      </c>
      <c r="E14" t="s">
        <v>637</v>
      </c>
      <c r="F14">
        <v>2005</v>
      </c>
      <c r="I14" s="40">
        <v>5.3865740740740697E-4</v>
      </c>
      <c r="J14" s="40">
        <v>6.4351851851851896E-5</v>
      </c>
      <c r="K14">
        <v>196.31</v>
      </c>
    </row>
    <row r="15" spans="1:11" x14ac:dyDescent="0.25">
      <c r="A15">
        <v>12</v>
      </c>
      <c r="B15">
        <v>6</v>
      </c>
      <c r="C15">
        <v>201306273</v>
      </c>
      <c r="D15" t="s">
        <v>826</v>
      </c>
      <c r="E15" t="s">
        <v>138</v>
      </c>
      <c r="F15">
        <v>2005</v>
      </c>
      <c r="I15" s="40">
        <v>5.6365740740740703E-4</v>
      </c>
      <c r="J15" s="40">
        <v>8.9351851851851894E-5</v>
      </c>
      <c r="K15">
        <v>249.55</v>
      </c>
    </row>
    <row r="16" spans="1:11" x14ac:dyDescent="0.25">
      <c r="A16">
        <v>13</v>
      </c>
      <c r="B16">
        <v>13</v>
      </c>
      <c r="C16">
        <v>2018080529</v>
      </c>
      <c r="D16" t="s">
        <v>786</v>
      </c>
      <c r="E16" t="s">
        <v>746</v>
      </c>
      <c r="F16">
        <v>2005</v>
      </c>
      <c r="H16" t="s">
        <v>778</v>
      </c>
      <c r="I16" s="40">
        <v>5.6423611111111095E-4</v>
      </c>
      <c r="J16" s="40">
        <v>8.9930555555555594E-5</v>
      </c>
      <c r="K16">
        <v>250.78</v>
      </c>
    </row>
    <row r="17" spans="1:11" x14ac:dyDescent="0.25">
      <c r="A17">
        <v>14</v>
      </c>
      <c r="B17">
        <v>18</v>
      </c>
      <c r="C17">
        <v>2018080535</v>
      </c>
      <c r="D17" t="s">
        <v>785</v>
      </c>
      <c r="E17" t="s">
        <v>743</v>
      </c>
      <c r="F17">
        <v>2006</v>
      </c>
      <c r="H17" t="s">
        <v>778</v>
      </c>
      <c r="I17" s="40">
        <v>5.6458333333333295E-4</v>
      </c>
      <c r="J17" s="40">
        <v>9.0277777777777801E-5</v>
      </c>
      <c r="K17">
        <v>251.52</v>
      </c>
    </row>
    <row r="18" spans="1:11" x14ac:dyDescent="0.25">
      <c r="A18">
        <v>15</v>
      </c>
      <c r="B18">
        <v>4</v>
      </c>
      <c r="C18">
        <v>2014071926</v>
      </c>
      <c r="D18" t="s">
        <v>855</v>
      </c>
      <c r="E18" t="s">
        <v>89</v>
      </c>
      <c r="F18">
        <v>2005</v>
      </c>
      <c r="G18" t="s">
        <v>80</v>
      </c>
      <c r="H18" t="s">
        <v>776</v>
      </c>
      <c r="I18" s="40">
        <v>5.6469907407407402E-4</v>
      </c>
      <c r="J18" s="40">
        <v>9.03935185185185E-5</v>
      </c>
      <c r="K18">
        <v>251.77</v>
      </c>
    </row>
    <row r="19" spans="1:11" x14ac:dyDescent="0.25">
      <c r="A19">
        <v>16</v>
      </c>
      <c r="B19">
        <v>20</v>
      </c>
      <c r="C19">
        <v>2018080530</v>
      </c>
      <c r="D19" t="s">
        <v>784</v>
      </c>
      <c r="E19" t="s">
        <v>758</v>
      </c>
      <c r="F19">
        <v>2006</v>
      </c>
      <c r="H19" t="s">
        <v>778</v>
      </c>
      <c r="I19" s="40">
        <v>5.7534722222222199E-4</v>
      </c>
      <c r="J19" s="40">
        <v>1.01041666666667E-4</v>
      </c>
      <c r="K19">
        <v>274.44</v>
      </c>
    </row>
    <row r="20" spans="1:11" x14ac:dyDescent="0.25">
      <c r="A20">
        <v>17</v>
      </c>
      <c r="B20">
        <v>14</v>
      </c>
      <c r="C20">
        <v>2014071922</v>
      </c>
      <c r="D20" t="s">
        <v>793</v>
      </c>
      <c r="E20" t="s">
        <v>663</v>
      </c>
      <c r="F20">
        <v>2006</v>
      </c>
      <c r="G20" t="s">
        <v>106</v>
      </c>
      <c r="H20" t="s">
        <v>107</v>
      </c>
      <c r="I20" s="40">
        <v>5.9212962962962995E-4</v>
      </c>
      <c r="J20" s="40">
        <v>1.17824074074074E-4</v>
      </c>
      <c r="K20">
        <v>310.18</v>
      </c>
    </row>
    <row r="21" spans="1:11" x14ac:dyDescent="0.25">
      <c r="A21">
        <v>18</v>
      </c>
      <c r="B21">
        <v>12</v>
      </c>
      <c r="C21">
        <v>2017053971</v>
      </c>
      <c r="D21" t="s">
        <v>820</v>
      </c>
      <c r="E21" t="s">
        <v>82</v>
      </c>
      <c r="F21">
        <v>2006</v>
      </c>
      <c r="H21" t="s">
        <v>776</v>
      </c>
      <c r="I21" s="40">
        <v>6.1886574074074101E-4</v>
      </c>
      <c r="J21" s="40">
        <v>1.4456018518518499E-4</v>
      </c>
      <c r="K21">
        <v>367.11</v>
      </c>
    </row>
    <row r="22" spans="1:11" x14ac:dyDescent="0.25">
      <c r="A22">
        <v>19</v>
      </c>
      <c r="B22">
        <v>16</v>
      </c>
      <c r="C22">
        <v>2018080532</v>
      </c>
      <c r="D22" t="s">
        <v>837</v>
      </c>
      <c r="E22" t="s">
        <v>550</v>
      </c>
      <c r="F22">
        <v>2006</v>
      </c>
      <c r="H22" t="s">
        <v>778</v>
      </c>
      <c r="I22" s="40">
        <v>6.3530092592592599E-4</v>
      </c>
      <c r="J22" s="40">
        <v>1.6099537037036999E-4</v>
      </c>
      <c r="K22">
        <v>402.11</v>
      </c>
    </row>
    <row r="23" spans="1:11" x14ac:dyDescent="0.25">
      <c r="A23">
        <v>20</v>
      </c>
      <c r="B23">
        <v>19</v>
      </c>
      <c r="C23">
        <v>2017071899</v>
      </c>
      <c r="D23" t="s">
        <v>856</v>
      </c>
      <c r="E23" t="s">
        <v>579</v>
      </c>
      <c r="F23">
        <v>2006</v>
      </c>
      <c r="G23" t="s">
        <v>106</v>
      </c>
      <c r="H23" t="s">
        <v>107</v>
      </c>
      <c r="I23" s="40">
        <v>6.3738425925925898E-4</v>
      </c>
      <c r="J23" s="40">
        <v>1.6307870370370399E-4</v>
      </c>
      <c r="K23">
        <v>406.54</v>
      </c>
    </row>
    <row r="26" spans="1:11" x14ac:dyDescent="0.25">
      <c r="A26" t="s">
        <v>787</v>
      </c>
    </row>
    <row r="27" spans="1:11" x14ac:dyDescent="0.25">
      <c r="A27">
        <v>1</v>
      </c>
      <c r="B27">
        <v>36</v>
      </c>
      <c r="C27">
        <v>2018080538</v>
      </c>
      <c r="D27" t="s">
        <v>788</v>
      </c>
      <c r="E27" t="s">
        <v>744</v>
      </c>
      <c r="F27">
        <v>2003</v>
      </c>
      <c r="H27" t="s">
        <v>778</v>
      </c>
      <c r="I27" s="40">
        <v>4.7442129629629597E-4</v>
      </c>
      <c r="K27">
        <v>59.53</v>
      </c>
    </row>
    <row r="28" spans="1:11" x14ac:dyDescent="0.25">
      <c r="A28">
        <v>2</v>
      </c>
      <c r="B28">
        <v>29</v>
      </c>
      <c r="C28">
        <v>2015073168</v>
      </c>
      <c r="D28" t="s">
        <v>720</v>
      </c>
      <c r="E28" t="s">
        <v>181</v>
      </c>
      <c r="F28">
        <v>2004</v>
      </c>
      <c r="G28" t="s">
        <v>106</v>
      </c>
      <c r="H28" t="s">
        <v>107</v>
      </c>
      <c r="I28" s="40">
        <v>4.84143518518519E-4</v>
      </c>
      <c r="J28" s="40">
        <v>9.7222222222222193E-6</v>
      </c>
      <c r="K28">
        <v>80.23</v>
      </c>
    </row>
    <row r="29" spans="1:11" x14ac:dyDescent="0.25">
      <c r="A29">
        <v>3</v>
      </c>
      <c r="B29">
        <v>35</v>
      </c>
      <c r="C29">
        <v>2018080514</v>
      </c>
      <c r="D29" t="s">
        <v>791</v>
      </c>
      <c r="E29" t="s">
        <v>768</v>
      </c>
      <c r="F29">
        <v>2003</v>
      </c>
      <c r="I29" s="40">
        <v>4.9409722222222205E-4</v>
      </c>
      <c r="J29" s="40">
        <v>1.9675925925925898E-5</v>
      </c>
      <c r="K29">
        <v>101.42</v>
      </c>
    </row>
    <row r="30" spans="1:11" x14ac:dyDescent="0.25">
      <c r="A30">
        <v>4</v>
      </c>
      <c r="B30">
        <v>31</v>
      </c>
      <c r="C30">
        <v>201307952</v>
      </c>
      <c r="D30" t="s">
        <v>724</v>
      </c>
      <c r="E30" t="s">
        <v>317</v>
      </c>
      <c r="F30">
        <v>2004</v>
      </c>
      <c r="G30" t="s">
        <v>106</v>
      </c>
      <c r="H30" t="s">
        <v>107</v>
      </c>
      <c r="I30" s="40">
        <v>4.9490740740740701E-4</v>
      </c>
      <c r="J30" s="40">
        <v>2.0486111111111099E-5</v>
      </c>
      <c r="K30">
        <v>103.15</v>
      </c>
    </row>
    <row r="31" spans="1:11" x14ac:dyDescent="0.25">
      <c r="A31">
        <v>5</v>
      </c>
      <c r="B31">
        <v>39</v>
      </c>
      <c r="C31">
        <v>2018080536</v>
      </c>
      <c r="D31" t="s">
        <v>789</v>
      </c>
      <c r="E31" t="s">
        <v>749</v>
      </c>
      <c r="F31">
        <v>2004</v>
      </c>
      <c r="H31" t="s">
        <v>778</v>
      </c>
      <c r="I31" s="40">
        <v>4.9942129629629598E-4</v>
      </c>
      <c r="J31" s="40">
        <v>2.5000000000000001E-5</v>
      </c>
      <c r="K31">
        <v>112.76</v>
      </c>
    </row>
    <row r="32" spans="1:11" x14ac:dyDescent="0.25">
      <c r="A32">
        <v>6</v>
      </c>
      <c r="B32">
        <v>22</v>
      </c>
      <c r="C32">
        <v>201306123</v>
      </c>
      <c r="D32" t="s">
        <v>839</v>
      </c>
      <c r="E32" t="s">
        <v>304</v>
      </c>
      <c r="F32">
        <v>2003</v>
      </c>
      <c r="G32" t="s">
        <v>131</v>
      </c>
      <c r="H32" t="s">
        <v>132</v>
      </c>
      <c r="I32" s="40">
        <v>5.01388888888889E-4</v>
      </c>
      <c r="J32" s="40">
        <v>2.6967592592592599E-5</v>
      </c>
      <c r="K32">
        <v>116.95</v>
      </c>
    </row>
    <row r="33" spans="1:11" x14ac:dyDescent="0.25">
      <c r="A33">
        <v>7</v>
      </c>
      <c r="B33">
        <v>27</v>
      </c>
      <c r="C33">
        <v>2013101667</v>
      </c>
      <c r="D33" t="s">
        <v>794</v>
      </c>
      <c r="E33" t="s">
        <v>375</v>
      </c>
      <c r="F33">
        <v>2003</v>
      </c>
      <c r="G33" t="s">
        <v>51</v>
      </c>
      <c r="H33" t="s">
        <v>51</v>
      </c>
      <c r="I33" s="40">
        <v>5.0150462962962996E-4</v>
      </c>
      <c r="J33" s="40">
        <v>2.7083333333333302E-5</v>
      </c>
      <c r="K33">
        <v>117.2</v>
      </c>
    </row>
    <row r="34" spans="1:11" x14ac:dyDescent="0.25">
      <c r="A34">
        <v>8</v>
      </c>
      <c r="B34">
        <v>33</v>
      </c>
      <c r="C34">
        <v>201306271</v>
      </c>
      <c r="D34" t="s">
        <v>826</v>
      </c>
      <c r="E34" t="s">
        <v>239</v>
      </c>
      <c r="F34">
        <v>2004</v>
      </c>
      <c r="I34" s="40">
        <v>5.0949074074074102E-4</v>
      </c>
      <c r="J34" s="40">
        <v>3.5069444444444402E-5</v>
      </c>
      <c r="K34">
        <v>134.19999999999999</v>
      </c>
    </row>
    <row r="35" spans="1:11" x14ac:dyDescent="0.25">
      <c r="A35">
        <v>9</v>
      </c>
      <c r="B35">
        <v>28</v>
      </c>
      <c r="C35">
        <v>201307964</v>
      </c>
      <c r="D35" t="s">
        <v>793</v>
      </c>
      <c r="E35" t="s">
        <v>252</v>
      </c>
      <c r="F35">
        <v>2004</v>
      </c>
      <c r="G35" t="s">
        <v>106</v>
      </c>
      <c r="H35" t="s">
        <v>107</v>
      </c>
      <c r="I35" s="40">
        <v>5.0983796296296302E-4</v>
      </c>
      <c r="J35" s="40">
        <v>3.5416666666666703E-5</v>
      </c>
      <c r="K35">
        <v>134.94</v>
      </c>
    </row>
    <row r="36" spans="1:11" x14ac:dyDescent="0.25">
      <c r="A36">
        <v>10</v>
      </c>
      <c r="B36">
        <v>32</v>
      </c>
      <c r="C36">
        <v>2015073139</v>
      </c>
      <c r="D36" t="s">
        <v>721</v>
      </c>
      <c r="E36" t="s">
        <v>240</v>
      </c>
      <c r="F36">
        <v>2004</v>
      </c>
      <c r="G36" t="s">
        <v>64</v>
      </c>
      <c r="H36" t="s">
        <v>135</v>
      </c>
      <c r="I36" s="40">
        <v>5.2141203703703703E-4</v>
      </c>
      <c r="J36" s="40">
        <v>4.69907407407407E-5</v>
      </c>
      <c r="K36">
        <v>159.59</v>
      </c>
    </row>
    <row r="37" spans="1:11" x14ac:dyDescent="0.25">
      <c r="A37">
        <v>11</v>
      </c>
      <c r="B37">
        <v>21</v>
      </c>
      <c r="C37">
        <v>201306319</v>
      </c>
      <c r="D37" t="s">
        <v>796</v>
      </c>
      <c r="E37" t="s">
        <v>255</v>
      </c>
      <c r="F37">
        <v>2003</v>
      </c>
      <c r="G37" t="s">
        <v>106</v>
      </c>
      <c r="H37" t="s">
        <v>107</v>
      </c>
      <c r="I37" s="40">
        <v>5.2187499999999999E-4</v>
      </c>
      <c r="J37" s="40">
        <v>4.7453703703703701E-5</v>
      </c>
      <c r="K37">
        <v>160.58000000000001</v>
      </c>
    </row>
    <row r="38" spans="1:11" x14ac:dyDescent="0.25">
      <c r="A38">
        <v>12</v>
      </c>
      <c r="B38">
        <v>25</v>
      </c>
      <c r="C38">
        <v>2014061818</v>
      </c>
      <c r="D38" t="s">
        <v>797</v>
      </c>
      <c r="E38" t="s">
        <v>319</v>
      </c>
      <c r="F38">
        <v>2004</v>
      </c>
      <c r="G38" t="s">
        <v>51</v>
      </c>
      <c r="I38" s="40">
        <v>5.2407407407407405E-4</v>
      </c>
      <c r="J38" s="40">
        <v>4.9652777777777803E-5</v>
      </c>
      <c r="K38">
        <v>165.26</v>
      </c>
    </row>
    <row r="39" spans="1:11" x14ac:dyDescent="0.25">
      <c r="A39">
        <v>13</v>
      </c>
      <c r="B39">
        <v>26</v>
      </c>
      <c r="C39">
        <v>201306112</v>
      </c>
      <c r="D39" t="s">
        <v>798</v>
      </c>
      <c r="E39" t="s">
        <v>365</v>
      </c>
      <c r="F39">
        <v>2004</v>
      </c>
      <c r="G39" t="s">
        <v>106</v>
      </c>
      <c r="H39" t="s">
        <v>107</v>
      </c>
      <c r="I39" s="40">
        <v>5.2858796296296302E-4</v>
      </c>
      <c r="J39" s="40">
        <v>5.4166666666666698E-5</v>
      </c>
      <c r="K39">
        <v>174.87</v>
      </c>
    </row>
    <row r="40" spans="1:11" x14ac:dyDescent="0.25">
      <c r="A40">
        <v>14</v>
      </c>
      <c r="B40">
        <v>40</v>
      </c>
      <c r="C40">
        <v>2018080523</v>
      </c>
      <c r="D40" t="s">
        <v>792</v>
      </c>
      <c r="E40" t="s">
        <v>763</v>
      </c>
      <c r="F40">
        <v>2003</v>
      </c>
      <c r="I40" s="40">
        <v>5.3483796296296298E-4</v>
      </c>
      <c r="J40" s="40">
        <v>6.0416666666666701E-5</v>
      </c>
      <c r="K40">
        <v>188.18</v>
      </c>
    </row>
    <row r="41" spans="1:11" x14ac:dyDescent="0.25">
      <c r="A41">
        <v>15</v>
      </c>
      <c r="B41">
        <v>23</v>
      </c>
      <c r="C41">
        <v>201301514</v>
      </c>
      <c r="D41" t="s">
        <v>795</v>
      </c>
      <c r="E41" t="s">
        <v>142</v>
      </c>
      <c r="F41">
        <v>2003</v>
      </c>
      <c r="G41" t="s">
        <v>51</v>
      </c>
      <c r="H41" t="s">
        <v>51</v>
      </c>
      <c r="I41" s="40">
        <v>5.4467592592592599E-4</v>
      </c>
      <c r="J41" s="40">
        <v>7.0254629629629598E-5</v>
      </c>
      <c r="K41">
        <v>209.13</v>
      </c>
    </row>
    <row r="42" spans="1:11" x14ac:dyDescent="0.25">
      <c r="A42">
        <v>16</v>
      </c>
      <c r="B42">
        <v>24</v>
      </c>
      <c r="C42">
        <v>201307621</v>
      </c>
      <c r="D42" t="s">
        <v>800</v>
      </c>
      <c r="E42" t="s">
        <v>314</v>
      </c>
      <c r="F42">
        <v>2003</v>
      </c>
      <c r="G42" t="s">
        <v>80</v>
      </c>
      <c r="H42" t="s">
        <v>776</v>
      </c>
      <c r="I42" s="40">
        <v>5.4861111111111104E-4</v>
      </c>
      <c r="J42" s="40">
        <v>7.41898148148148E-5</v>
      </c>
      <c r="K42">
        <v>217.51</v>
      </c>
    </row>
    <row r="43" spans="1:11" x14ac:dyDescent="0.25">
      <c r="A43">
        <v>17</v>
      </c>
      <c r="B43">
        <v>34</v>
      </c>
      <c r="C43">
        <v>2014072020</v>
      </c>
      <c r="D43" t="s">
        <v>799</v>
      </c>
      <c r="E43" t="s">
        <v>363</v>
      </c>
      <c r="F43">
        <v>2004</v>
      </c>
      <c r="G43" t="s">
        <v>106</v>
      </c>
      <c r="I43" s="40">
        <v>5.59953703703704E-4</v>
      </c>
      <c r="J43" s="40">
        <v>8.5532407407407405E-5</v>
      </c>
      <c r="K43">
        <v>241.66</v>
      </c>
    </row>
    <row r="44" spans="1:11" x14ac:dyDescent="0.25">
      <c r="A44">
        <v>18</v>
      </c>
      <c r="B44">
        <v>30</v>
      </c>
      <c r="C44">
        <v>2015093768</v>
      </c>
      <c r="D44" t="s">
        <v>825</v>
      </c>
      <c r="E44" t="s">
        <v>225</v>
      </c>
      <c r="F44">
        <v>2004</v>
      </c>
      <c r="G44" t="s">
        <v>51</v>
      </c>
      <c r="H44" t="s">
        <v>776</v>
      </c>
      <c r="I44" s="40">
        <v>5.6932870370370405E-4</v>
      </c>
      <c r="J44" s="40">
        <v>9.4907407407407402E-5</v>
      </c>
      <c r="K44">
        <v>261.63</v>
      </c>
    </row>
    <row r="45" spans="1:11" x14ac:dyDescent="0.25">
      <c r="A45">
        <v>19</v>
      </c>
      <c r="B45">
        <v>37</v>
      </c>
      <c r="C45">
        <v>2017061784</v>
      </c>
      <c r="D45" t="s">
        <v>820</v>
      </c>
      <c r="E45" t="s">
        <v>227</v>
      </c>
      <c r="F45">
        <v>2003</v>
      </c>
      <c r="H45" t="s">
        <v>776</v>
      </c>
      <c r="I45" s="40">
        <v>5.9212962962962995E-4</v>
      </c>
      <c r="J45" s="40">
        <v>1.17708333333333E-4</v>
      </c>
      <c r="K45">
        <v>310.18</v>
      </c>
    </row>
    <row r="46" spans="1:11" x14ac:dyDescent="0.25">
      <c r="A46">
        <v>20</v>
      </c>
      <c r="B46">
        <v>38</v>
      </c>
      <c r="C46">
        <v>2018080531</v>
      </c>
      <c r="D46" t="s">
        <v>801</v>
      </c>
      <c r="E46" t="s">
        <v>760</v>
      </c>
      <c r="F46">
        <v>2004</v>
      </c>
      <c r="H46" t="s">
        <v>778</v>
      </c>
      <c r="I46" s="40">
        <v>5.9664351851851805E-4</v>
      </c>
      <c r="J46" s="40">
        <v>1.22222222222222E-4</v>
      </c>
      <c r="K46">
        <v>319.79000000000002</v>
      </c>
    </row>
    <row r="49" spans="1:11" x14ac:dyDescent="0.25">
      <c r="A49" t="s">
        <v>802</v>
      </c>
    </row>
    <row r="50" spans="1:11" x14ac:dyDescent="0.25">
      <c r="A50">
        <v>1</v>
      </c>
      <c r="B50">
        <v>42</v>
      </c>
      <c r="C50">
        <v>2018050257</v>
      </c>
      <c r="D50" t="s">
        <v>827</v>
      </c>
      <c r="E50" t="s">
        <v>248</v>
      </c>
      <c r="F50">
        <v>2001</v>
      </c>
      <c r="G50" t="s">
        <v>782</v>
      </c>
      <c r="H50" t="s">
        <v>56</v>
      </c>
      <c r="I50" s="40">
        <v>5.2939814814814798E-4</v>
      </c>
      <c r="K50">
        <v>176.6</v>
      </c>
    </row>
    <row r="51" spans="1:11" x14ac:dyDescent="0.25">
      <c r="A51">
        <v>2</v>
      </c>
      <c r="B51">
        <v>43</v>
      </c>
      <c r="C51">
        <v>2018070328</v>
      </c>
      <c r="D51" t="s">
        <v>828</v>
      </c>
      <c r="E51" t="s">
        <v>857</v>
      </c>
      <c r="F51">
        <v>2002</v>
      </c>
      <c r="H51" t="s">
        <v>776</v>
      </c>
      <c r="I51" s="40">
        <v>6.6666666666666697E-4</v>
      </c>
      <c r="J51" s="40">
        <v>1.3726851851851899E-4</v>
      </c>
      <c r="K51">
        <v>468.9</v>
      </c>
    </row>
    <row r="52" spans="1:11" x14ac:dyDescent="0.25">
      <c r="A52">
        <v>3</v>
      </c>
      <c r="B52">
        <v>41</v>
      </c>
      <c r="C52">
        <v>2018070347</v>
      </c>
      <c r="D52" t="s">
        <v>803</v>
      </c>
      <c r="E52" t="s">
        <v>424</v>
      </c>
      <c r="F52">
        <v>2000</v>
      </c>
      <c r="G52" t="s">
        <v>51</v>
      </c>
      <c r="H52" t="s">
        <v>51</v>
      </c>
      <c r="I52" s="40">
        <v>7.4351851851851803E-4</v>
      </c>
      <c r="J52" s="40">
        <v>2.1412037037037E-4</v>
      </c>
      <c r="K52">
        <v>632.54999999999995</v>
      </c>
    </row>
    <row r="55" spans="1:11" x14ac:dyDescent="0.25">
      <c r="A55" t="s">
        <v>804</v>
      </c>
    </row>
    <row r="56" spans="1:11" x14ac:dyDescent="0.25">
      <c r="A56">
        <v>1</v>
      </c>
      <c r="B56">
        <v>50</v>
      </c>
      <c r="C56">
        <v>201307849</v>
      </c>
      <c r="D56" t="s">
        <v>806</v>
      </c>
      <c r="E56" t="s">
        <v>192</v>
      </c>
      <c r="F56">
        <v>2005</v>
      </c>
      <c r="G56" t="s">
        <v>80</v>
      </c>
      <c r="H56" t="s">
        <v>81</v>
      </c>
      <c r="I56" s="40">
        <v>4.6817129629629601E-4</v>
      </c>
      <c r="K56">
        <v>105.55</v>
      </c>
    </row>
    <row r="57" spans="1:11" x14ac:dyDescent="0.25">
      <c r="A57">
        <v>2</v>
      </c>
      <c r="B57">
        <v>47</v>
      </c>
      <c r="C57">
        <v>201307660</v>
      </c>
      <c r="D57" t="s">
        <v>718</v>
      </c>
      <c r="E57" t="s">
        <v>53</v>
      </c>
      <c r="F57">
        <v>2005</v>
      </c>
      <c r="G57" t="s">
        <v>782</v>
      </c>
      <c r="H57" t="s">
        <v>56</v>
      </c>
      <c r="I57" s="40">
        <v>4.7199074074074097E-4</v>
      </c>
      <c r="J57" s="40">
        <v>3.81944444444444E-6</v>
      </c>
      <c r="K57">
        <v>113.94</v>
      </c>
    </row>
    <row r="58" spans="1:11" x14ac:dyDescent="0.25">
      <c r="A58">
        <v>3</v>
      </c>
      <c r="B58">
        <v>44</v>
      </c>
      <c r="C58">
        <v>201307704</v>
      </c>
      <c r="D58" t="s">
        <v>805</v>
      </c>
      <c r="E58" t="s">
        <v>144</v>
      </c>
      <c r="F58">
        <v>2005</v>
      </c>
      <c r="G58" t="s">
        <v>80</v>
      </c>
      <c r="H58" t="s">
        <v>107</v>
      </c>
      <c r="I58" s="40">
        <v>4.84143518518519E-4</v>
      </c>
      <c r="J58" s="40">
        <v>1.59722222222222E-5</v>
      </c>
      <c r="K58">
        <v>140.63999999999999</v>
      </c>
    </row>
    <row r="59" spans="1:11" x14ac:dyDescent="0.25">
      <c r="A59">
        <v>4</v>
      </c>
      <c r="B59">
        <v>53</v>
      </c>
      <c r="C59">
        <v>2018070381</v>
      </c>
      <c r="D59" t="s">
        <v>843</v>
      </c>
      <c r="E59" t="s">
        <v>651</v>
      </c>
      <c r="F59">
        <v>2006</v>
      </c>
      <c r="G59" t="s">
        <v>80</v>
      </c>
      <c r="H59" t="s">
        <v>81</v>
      </c>
      <c r="I59" s="40">
        <v>4.9907407407407398E-4</v>
      </c>
      <c r="J59" s="40">
        <v>3.0902777777777801E-5</v>
      </c>
      <c r="K59">
        <v>173.43</v>
      </c>
    </row>
    <row r="60" spans="1:11" x14ac:dyDescent="0.25">
      <c r="A60">
        <v>5</v>
      </c>
      <c r="B60">
        <v>58</v>
      </c>
      <c r="C60">
        <v>2018060262</v>
      </c>
      <c r="D60" t="s">
        <v>809</v>
      </c>
      <c r="E60" t="s">
        <v>566</v>
      </c>
      <c r="F60">
        <v>2006</v>
      </c>
      <c r="G60" t="s">
        <v>80</v>
      </c>
      <c r="H60" t="s">
        <v>776</v>
      </c>
      <c r="I60" s="40">
        <v>5.0972222222222196E-4</v>
      </c>
      <c r="J60" s="40">
        <v>4.1550925925925898E-5</v>
      </c>
      <c r="K60">
        <v>196.82</v>
      </c>
    </row>
    <row r="61" spans="1:11" x14ac:dyDescent="0.25">
      <c r="A61">
        <v>5</v>
      </c>
      <c r="B61">
        <v>52</v>
      </c>
      <c r="C61">
        <v>201306321</v>
      </c>
      <c r="D61" t="s">
        <v>796</v>
      </c>
      <c r="E61" t="s">
        <v>104</v>
      </c>
      <c r="F61">
        <v>2005</v>
      </c>
      <c r="G61" t="s">
        <v>106</v>
      </c>
      <c r="H61" t="s">
        <v>107</v>
      </c>
      <c r="I61" s="40">
        <v>5.0972222222222196E-4</v>
      </c>
      <c r="J61" s="40">
        <v>4.1550925925925898E-5</v>
      </c>
      <c r="K61">
        <v>196.82</v>
      </c>
    </row>
    <row r="62" spans="1:11" x14ac:dyDescent="0.25">
      <c r="A62">
        <v>7</v>
      </c>
      <c r="B62">
        <v>56</v>
      </c>
      <c r="C62">
        <v>201306500</v>
      </c>
      <c r="D62" t="s">
        <v>850</v>
      </c>
      <c r="E62" t="s">
        <v>169</v>
      </c>
      <c r="F62">
        <v>2006</v>
      </c>
      <c r="G62" t="s">
        <v>211</v>
      </c>
      <c r="H62" t="s">
        <v>107</v>
      </c>
      <c r="I62" s="40">
        <v>5.1273148148148098E-4</v>
      </c>
      <c r="J62" s="40">
        <v>4.45601851851852E-5</v>
      </c>
      <c r="K62">
        <v>203.43</v>
      </c>
    </row>
    <row r="63" spans="1:11" x14ac:dyDescent="0.25">
      <c r="A63">
        <v>8</v>
      </c>
      <c r="B63">
        <v>46</v>
      </c>
      <c r="C63">
        <v>201306272</v>
      </c>
      <c r="D63" t="s">
        <v>826</v>
      </c>
      <c r="E63" t="s">
        <v>206</v>
      </c>
      <c r="F63">
        <v>2005</v>
      </c>
      <c r="I63" s="40">
        <v>5.2893518518518502E-4</v>
      </c>
      <c r="J63" s="40">
        <v>6.0763888888888901E-5</v>
      </c>
      <c r="K63">
        <v>239.02</v>
      </c>
    </row>
    <row r="64" spans="1:11" x14ac:dyDescent="0.25">
      <c r="A64">
        <v>9</v>
      </c>
      <c r="B64">
        <v>49</v>
      </c>
      <c r="C64">
        <v>201307764</v>
      </c>
      <c r="D64" t="s">
        <v>829</v>
      </c>
      <c r="E64" t="s">
        <v>125</v>
      </c>
      <c r="F64">
        <v>2005</v>
      </c>
      <c r="G64" t="s">
        <v>80</v>
      </c>
      <c r="H64" t="s">
        <v>776</v>
      </c>
      <c r="I64" s="40">
        <v>5.3587962962962997E-4</v>
      </c>
      <c r="J64" s="40">
        <v>6.7708333333333303E-5</v>
      </c>
      <c r="K64">
        <v>254.27</v>
      </c>
    </row>
    <row r="65" spans="1:11" x14ac:dyDescent="0.25">
      <c r="A65">
        <v>10</v>
      </c>
      <c r="B65">
        <v>45</v>
      </c>
      <c r="C65">
        <v>201307906</v>
      </c>
      <c r="D65" t="s">
        <v>808</v>
      </c>
      <c r="E65" t="s">
        <v>127</v>
      </c>
      <c r="F65">
        <v>2005</v>
      </c>
      <c r="G65" t="s">
        <v>106</v>
      </c>
      <c r="H65" t="s">
        <v>107</v>
      </c>
      <c r="I65" s="40">
        <v>5.4548611111111095E-4</v>
      </c>
      <c r="J65" s="40">
        <v>7.7314814814814794E-5</v>
      </c>
      <c r="K65">
        <v>275.37</v>
      </c>
    </row>
    <row r="66" spans="1:11" x14ac:dyDescent="0.25">
      <c r="A66">
        <v>11</v>
      </c>
      <c r="B66">
        <v>59</v>
      </c>
      <c r="C66">
        <v>2015073117</v>
      </c>
      <c r="D66" t="s">
        <v>822</v>
      </c>
      <c r="E66" t="s">
        <v>679</v>
      </c>
      <c r="F66">
        <v>2006</v>
      </c>
      <c r="G66" t="s">
        <v>106</v>
      </c>
      <c r="H66" t="s">
        <v>107</v>
      </c>
      <c r="I66" s="40">
        <v>5.5486111111111101E-4</v>
      </c>
      <c r="J66" s="40">
        <v>8.6689814814814805E-5</v>
      </c>
      <c r="K66">
        <v>295.95999999999998</v>
      </c>
    </row>
    <row r="67" spans="1:11" x14ac:dyDescent="0.25">
      <c r="A67">
        <v>12</v>
      </c>
      <c r="B67">
        <v>57</v>
      </c>
      <c r="C67">
        <v>201307900</v>
      </c>
      <c r="D67" t="s">
        <v>845</v>
      </c>
      <c r="E67" t="s">
        <v>676</v>
      </c>
      <c r="F67">
        <v>2006</v>
      </c>
      <c r="G67" t="s">
        <v>106</v>
      </c>
      <c r="H67" t="s">
        <v>107</v>
      </c>
      <c r="I67" s="40">
        <v>5.59953703703704E-4</v>
      </c>
      <c r="J67" s="40">
        <v>9.1782407407407394E-5</v>
      </c>
      <c r="K67">
        <v>307.14999999999998</v>
      </c>
    </row>
    <row r="68" spans="1:11" x14ac:dyDescent="0.25">
      <c r="A68">
        <v>13</v>
      </c>
      <c r="B68">
        <v>51</v>
      </c>
      <c r="C68">
        <v>2013091328</v>
      </c>
      <c r="D68" t="s">
        <v>807</v>
      </c>
      <c r="E68" t="s">
        <v>200</v>
      </c>
      <c r="F68">
        <v>2005</v>
      </c>
      <c r="G68" t="s">
        <v>80</v>
      </c>
      <c r="H68" t="s">
        <v>776</v>
      </c>
      <c r="I68" s="40">
        <v>5.6736111111111104E-4</v>
      </c>
      <c r="J68" s="40">
        <v>9.9189814814814797E-5</v>
      </c>
      <c r="K68">
        <v>323.42</v>
      </c>
    </row>
    <row r="69" spans="1:11" x14ac:dyDescent="0.25">
      <c r="A69">
        <v>14</v>
      </c>
      <c r="B69">
        <v>55</v>
      </c>
      <c r="C69">
        <v>2016081450</v>
      </c>
      <c r="D69" t="s">
        <v>821</v>
      </c>
      <c r="E69" t="s">
        <v>677</v>
      </c>
      <c r="F69">
        <v>2006</v>
      </c>
      <c r="G69" t="s">
        <v>106</v>
      </c>
      <c r="H69" t="s">
        <v>107</v>
      </c>
      <c r="I69" s="40">
        <v>5.8587962962962999E-4</v>
      </c>
      <c r="J69" s="40">
        <v>1.17708333333333E-4</v>
      </c>
      <c r="K69">
        <v>364.09</v>
      </c>
    </row>
    <row r="70" spans="1:11" x14ac:dyDescent="0.25">
      <c r="A70">
        <v>15</v>
      </c>
      <c r="B70">
        <v>60</v>
      </c>
      <c r="C70">
        <v>2018030263</v>
      </c>
      <c r="D70" t="s">
        <v>810</v>
      </c>
      <c r="E70" t="s">
        <v>582</v>
      </c>
      <c r="F70">
        <v>2005</v>
      </c>
      <c r="G70" t="s">
        <v>80</v>
      </c>
      <c r="H70" t="s">
        <v>776</v>
      </c>
      <c r="I70" s="40">
        <v>6.1018518518518496E-4</v>
      </c>
      <c r="J70" s="40">
        <v>1.4201388888888901E-4</v>
      </c>
      <c r="K70">
        <v>417.48</v>
      </c>
    </row>
    <row r="73" spans="1:11" x14ac:dyDescent="0.25">
      <c r="A73" t="s">
        <v>811</v>
      </c>
    </row>
    <row r="74" spans="1:11" x14ac:dyDescent="0.25">
      <c r="A74">
        <v>1</v>
      </c>
      <c r="B74">
        <v>78</v>
      </c>
      <c r="C74">
        <v>2015073348</v>
      </c>
      <c r="D74" t="s">
        <v>338</v>
      </c>
      <c r="E74" t="s">
        <v>186</v>
      </c>
      <c r="F74">
        <v>2004</v>
      </c>
      <c r="G74" t="s">
        <v>80</v>
      </c>
      <c r="I74" s="40">
        <v>4.59837962962963E-4</v>
      </c>
      <c r="K74">
        <v>87.25</v>
      </c>
    </row>
    <row r="75" spans="1:11" x14ac:dyDescent="0.25">
      <c r="A75">
        <v>2</v>
      </c>
      <c r="B75">
        <v>63</v>
      </c>
      <c r="C75">
        <v>201306189</v>
      </c>
      <c r="D75" t="s">
        <v>814</v>
      </c>
      <c r="E75" t="s">
        <v>265</v>
      </c>
      <c r="F75">
        <v>2003</v>
      </c>
      <c r="G75" t="s">
        <v>80</v>
      </c>
      <c r="H75" t="s">
        <v>776</v>
      </c>
      <c r="I75" s="40">
        <v>4.62268518518518E-4</v>
      </c>
      <c r="J75" s="40">
        <v>2.4305555555555599E-6</v>
      </c>
      <c r="K75">
        <v>92.59</v>
      </c>
    </row>
    <row r="76" spans="1:11" x14ac:dyDescent="0.25">
      <c r="A76">
        <v>3</v>
      </c>
      <c r="B76">
        <v>64</v>
      </c>
      <c r="C76">
        <v>201306324</v>
      </c>
      <c r="D76" t="s">
        <v>812</v>
      </c>
      <c r="E76" t="s">
        <v>190</v>
      </c>
      <c r="F76">
        <v>2003</v>
      </c>
      <c r="G76" t="s">
        <v>80</v>
      </c>
      <c r="I76" s="40">
        <v>4.7002314814814801E-4</v>
      </c>
      <c r="J76" s="40">
        <v>1.01851851851852E-5</v>
      </c>
      <c r="K76">
        <v>109.62</v>
      </c>
    </row>
    <row r="77" spans="1:11" x14ac:dyDescent="0.25">
      <c r="A77">
        <v>4</v>
      </c>
      <c r="B77">
        <v>66</v>
      </c>
      <c r="C77">
        <v>201307926</v>
      </c>
      <c r="D77" t="s">
        <v>830</v>
      </c>
      <c r="E77" t="s">
        <v>214</v>
      </c>
      <c r="F77">
        <v>2003</v>
      </c>
      <c r="G77" t="s">
        <v>106</v>
      </c>
      <c r="H77" t="s">
        <v>107</v>
      </c>
      <c r="I77" s="40">
        <v>4.8067129629629599E-4</v>
      </c>
      <c r="J77" s="40">
        <v>2.0833333333333299E-5</v>
      </c>
      <c r="K77">
        <v>133.01</v>
      </c>
    </row>
    <row r="78" spans="1:11" x14ac:dyDescent="0.25">
      <c r="A78">
        <v>5</v>
      </c>
      <c r="B78">
        <v>62</v>
      </c>
      <c r="C78">
        <v>201306326</v>
      </c>
      <c r="D78" t="s">
        <v>815</v>
      </c>
      <c r="E78" t="s">
        <v>190</v>
      </c>
      <c r="F78">
        <v>2004</v>
      </c>
      <c r="G78" t="s">
        <v>106</v>
      </c>
      <c r="H78" t="s">
        <v>107</v>
      </c>
      <c r="I78" s="40">
        <v>4.81134259259259E-4</v>
      </c>
      <c r="J78" s="40">
        <v>2.12962962962963E-5</v>
      </c>
      <c r="K78">
        <v>134.03</v>
      </c>
    </row>
    <row r="79" spans="1:11" x14ac:dyDescent="0.25">
      <c r="A79">
        <v>6</v>
      </c>
      <c r="B79">
        <v>76</v>
      </c>
      <c r="C79">
        <v>2018080533</v>
      </c>
      <c r="D79" t="s">
        <v>785</v>
      </c>
      <c r="E79" t="s">
        <v>411</v>
      </c>
      <c r="F79">
        <v>2004</v>
      </c>
      <c r="H79" t="s">
        <v>778</v>
      </c>
      <c r="I79" s="40">
        <v>4.8460648148148202E-4</v>
      </c>
      <c r="J79" s="40">
        <v>2.4768518518518501E-5</v>
      </c>
      <c r="K79">
        <v>141.65</v>
      </c>
    </row>
    <row r="80" spans="1:11" x14ac:dyDescent="0.25">
      <c r="A80">
        <v>7</v>
      </c>
      <c r="B80">
        <v>65</v>
      </c>
      <c r="C80">
        <v>2014061778</v>
      </c>
      <c r="D80" t="s">
        <v>719</v>
      </c>
      <c r="E80" t="s">
        <v>270</v>
      </c>
      <c r="F80">
        <v>2004</v>
      </c>
      <c r="G80" t="s">
        <v>106</v>
      </c>
      <c r="H80" t="s">
        <v>107</v>
      </c>
      <c r="I80" s="40">
        <v>4.8969907407407404E-4</v>
      </c>
      <c r="J80" s="40">
        <v>2.98611111111111E-5</v>
      </c>
      <c r="K80">
        <v>152.84</v>
      </c>
    </row>
    <row r="81" spans="1:11" x14ac:dyDescent="0.25">
      <c r="A81">
        <v>8</v>
      </c>
      <c r="B81">
        <v>71</v>
      </c>
      <c r="C81">
        <v>201307933</v>
      </c>
      <c r="D81" t="s">
        <v>848</v>
      </c>
      <c r="E81" t="s">
        <v>125</v>
      </c>
      <c r="F81">
        <v>2003</v>
      </c>
      <c r="G81" t="s">
        <v>782</v>
      </c>
      <c r="H81" t="s">
        <v>56</v>
      </c>
      <c r="I81" s="40">
        <v>4.9155092592592599E-4</v>
      </c>
      <c r="J81" s="40">
        <v>3.1712962962963001E-5</v>
      </c>
      <c r="K81">
        <v>156.91</v>
      </c>
    </row>
    <row r="82" spans="1:11" x14ac:dyDescent="0.25">
      <c r="A82">
        <v>9</v>
      </c>
      <c r="B82">
        <v>75</v>
      </c>
      <c r="C82">
        <v>2018080526</v>
      </c>
      <c r="D82" t="s">
        <v>813</v>
      </c>
      <c r="E82" t="s">
        <v>200</v>
      </c>
      <c r="F82">
        <v>2004</v>
      </c>
      <c r="H82" t="s">
        <v>778</v>
      </c>
      <c r="I82" s="40">
        <v>4.9189814814814799E-4</v>
      </c>
      <c r="J82" s="40">
        <v>3.2060185185185201E-5</v>
      </c>
      <c r="K82">
        <v>157.66999999999999</v>
      </c>
    </row>
    <row r="83" spans="1:11" x14ac:dyDescent="0.25">
      <c r="A83">
        <v>10</v>
      </c>
      <c r="B83">
        <v>72</v>
      </c>
      <c r="C83">
        <v>201306499</v>
      </c>
      <c r="D83" t="s">
        <v>850</v>
      </c>
      <c r="E83" t="s">
        <v>209</v>
      </c>
      <c r="F83">
        <v>2004</v>
      </c>
      <c r="G83" t="s">
        <v>211</v>
      </c>
      <c r="H83" t="s">
        <v>107</v>
      </c>
      <c r="I83" s="40">
        <v>4.9305555555555604E-4</v>
      </c>
      <c r="J83" s="40">
        <v>3.3217592592592602E-5</v>
      </c>
      <c r="K83">
        <v>160.21</v>
      </c>
    </row>
    <row r="84" spans="1:11" x14ac:dyDescent="0.25">
      <c r="A84">
        <v>11</v>
      </c>
      <c r="B84">
        <v>61</v>
      </c>
      <c r="C84">
        <v>201306312</v>
      </c>
      <c r="D84" t="s">
        <v>816</v>
      </c>
      <c r="E84" t="s">
        <v>76</v>
      </c>
      <c r="F84">
        <v>2004</v>
      </c>
      <c r="G84" t="s">
        <v>106</v>
      </c>
      <c r="H84" t="s">
        <v>107</v>
      </c>
      <c r="I84" s="40">
        <v>4.9363425925925898E-4</v>
      </c>
      <c r="J84" s="40">
        <v>3.3796296296296302E-5</v>
      </c>
      <c r="K84">
        <v>161.47999999999999</v>
      </c>
    </row>
    <row r="85" spans="1:11" x14ac:dyDescent="0.25">
      <c r="A85">
        <v>12</v>
      </c>
      <c r="B85">
        <v>67</v>
      </c>
      <c r="C85">
        <v>2015063056</v>
      </c>
      <c r="D85" t="s">
        <v>831</v>
      </c>
      <c r="E85" t="s">
        <v>377</v>
      </c>
      <c r="F85">
        <v>2003</v>
      </c>
      <c r="G85" t="s">
        <v>782</v>
      </c>
      <c r="H85" t="s">
        <v>56</v>
      </c>
      <c r="I85" s="40">
        <v>5.0810185185185203E-4</v>
      </c>
      <c r="J85" s="40">
        <v>4.8263888888888902E-5</v>
      </c>
      <c r="K85">
        <v>193.26</v>
      </c>
    </row>
    <row r="86" spans="1:11" x14ac:dyDescent="0.25">
      <c r="A86">
        <v>13</v>
      </c>
      <c r="B86">
        <v>70</v>
      </c>
      <c r="C86">
        <v>2015073124</v>
      </c>
      <c r="D86" t="s">
        <v>832</v>
      </c>
      <c r="E86" t="s">
        <v>270</v>
      </c>
      <c r="F86">
        <v>2004</v>
      </c>
      <c r="G86" t="s">
        <v>51</v>
      </c>
      <c r="H86" t="s">
        <v>51</v>
      </c>
      <c r="I86" s="40">
        <v>5.1481481481481495E-4</v>
      </c>
      <c r="J86" s="40">
        <v>5.4976851851851797E-5</v>
      </c>
      <c r="K86">
        <v>208</v>
      </c>
    </row>
    <row r="87" spans="1:11" x14ac:dyDescent="0.25">
      <c r="A87">
        <v>14</v>
      </c>
      <c r="B87">
        <v>68</v>
      </c>
      <c r="C87">
        <v>2014071988</v>
      </c>
      <c r="D87" t="s">
        <v>783</v>
      </c>
      <c r="E87" t="s">
        <v>347</v>
      </c>
      <c r="F87">
        <v>2003</v>
      </c>
      <c r="G87" t="s">
        <v>80</v>
      </c>
      <c r="H87" t="s">
        <v>776</v>
      </c>
      <c r="I87" s="40">
        <v>5.15046296296296E-4</v>
      </c>
      <c r="J87" s="40">
        <v>5.5208333333333297E-5</v>
      </c>
      <c r="K87">
        <v>208.51</v>
      </c>
    </row>
    <row r="88" spans="1:11" x14ac:dyDescent="0.25">
      <c r="A88">
        <v>15</v>
      </c>
      <c r="B88">
        <v>79</v>
      </c>
      <c r="C88">
        <v>201307610</v>
      </c>
      <c r="D88" t="s">
        <v>166</v>
      </c>
      <c r="E88" t="s">
        <v>247</v>
      </c>
      <c r="F88">
        <v>2004</v>
      </c>
      <c r="H88" t="s">
        <v>514</v>
      </c>
      <c r="I88" s="40">
        <v>5.1990740740740697E-4</v>
      </c>
      <c r="J88" s="40">
        <v>6.0069444444444399E-5</v>
      </c>
      <c r="K88">
        <v>219.19</v>
      </c>
    </row>
    <row r="89" spans="1:11" x14ac:dyDescent="0.25">
      <c r="A89">
        <v>16</v>
      </c>
      <c r="B89">
        <v>74</v>
      </c>
      <c r="C89">
        <v>2018080537</v>
      </c>
      <c r="D89" t="s">
        <v>833</v>
      </c>
      <c r="E89" t="s">
        <v>270</v>
      </c>
      <c r="F89">
        <v>2003</v>
      </c>
      <c r="H89" t="s">
        <v>778</v>
      </c>
      <c r="I89" s="40">
        <v>5.24189814814815E-4</v>
      </c>
      <c r="J89" s="40">
        <v>6.4351851851851896E-5</v>
      </c>
      <c r="K89">
        <v>228.59</v>
      </c>
    </row>
    <row r="92" spans="1:11" x14ac:dyDescent="0.25">
      <c r="A92" t="s">
        <v>818</v>
      </c>
    </row>
    <row r="94" spans="1:11" x14ac:dyDescent="0.25">
      <c r="A94" t="s">
        <v>858</v>
      </c>
    </row>
    <row r="95" spans="1:11" x14ac:dyDescent="0.25">
      <c r="B95">
        <v>54</v>
      </c>
      <c r="C95">
        <v>2016071183</v>
      </c>
      <c r="D95" t="s">
        <v>859</v>
      </c>
      <c r="E95" t="s">
        <v>354</v>
      </c>
      <c r="F95">
        <v>2006</v>
      </c>
      <c r="G95" t="s">
        <v>106</v>
      </c>
      <c r="H95" t="s">
        <v>107</v>
      </c>
    </row>
    <row r="98" spans="1:10" x14ac:dyDescent="0.25">
      <c r="A98" t="s">
        <v>864</v>
      </c>
    </row>
    <row r="99" spans="1:10" x14ac:dyDescent="0.25">
      <c r="B99">
        <v>69</v>
      </c>
      <c r="C99">
        <v>2014061820</v>
      </c>
      <c r="D99" t="s">
        <v>847</v>
      </c>
      <c r="E99" t="s">
        <v>274</v>
      </c>
      <c r="F99">
        <v>2003</v>
      </c>
      <c r="G99" t="s">
        <v>106</v>
      </c>
      <c r="H99" t="s">
        <v>107</v>
      </c>
    </row>
    <row r="100" spans="1:10" x14ac:dyDescent="0.25">
      <c r="B100">
        <v>73</v>
      </c>
      <c r="C100">
        <v>2018080534</v>
      </c>
      <c r="D100" t="s">
        <v>785</v>
      </c>
      <c r="E100" t="s">
        <v>265</v>
      </c>
      <c r="F100">
        <v>2003</v>
      </c>
      <c r="H100" t="s">
        <v>778</v>
      </c>
    </row>
    <row r="101" spans="1:10" x14ac:dyDescent="0.25">
      <c r="B101">
        <v>77</v>
      </c>
      <c r="C101">
        <v>2014071941</v>
      </c>
      <c r="D101" t="s">
        <v>817</v>
      </c>
      <c r="E101" t="s">
        <v>325</v>
      </c>
      <c r="F101">
        <v>2004</v>
      </c>
      <c r="G101" t="s">
        <v>106</v>
      </c>
      <c r="H101" t="s">
        <v>107</v>
      </c>
    </row>
    <row r="104" spans="1:10" x14ac:dyDescent="0.25">
      <c r="A104" t="s">
        <v>865</v>
      </c>
    </row>
    <row r="105" spans="1:10" x14ac:dyDescent="0.25">
      <c r="B105">
        <v>48</v>
      </c>
      <c r="C105">
        <v>2015063003</v>
      </c>
      <c r="D105" t="s">
        <v>842</v>
      </c>
      <c r="E105" t="s">
        <v>74</v>
      </c>
      <c r="F105">
        <v>2005</v>
      </c>
      <c r="G105" t="s">
        <v>106</v>
      </c>
      <c r="H105" t="s">
        <v>107</v>
      </c>
      <c r="J105" t="s">
        <v>866</v>
      </c>
    </row>
    <row r="108" spans="1:10" x14ac:dyDescent="0.25">
      <c r="A108" t="s">
        <v>849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25678-47CF-4656-B0D2-2E1245561AC7}">
  <dimension ref="A1:G57"/>
  <sheetViews>
    <sheetView topLeftCell="A25" workbookViewId="0">
      <selection activeCell="I31" sqref="I31"/>
    </sheetView>
  </sheetViews>
  <sheetFormatPr defaultRowHeight="15" x14ac:dyDescent="0.25"/>
  <sheetData>
    <row r="1" spans="1:7" x14ac:dyDescent="0.25">
      <c r="A1" t="s">
        <v>941</v>
      </c>
      <c r="B1" t="s">
        <v>703</v>
      </c>
      <c r="C1" t="s">
        <v>704</v>
      </c>
      <c r="D1" t="s">
        <v>705</v>
      </c>
      <c r="E1" t="s">
        <v>942</v>
      </c>
      <c r="F1" t="s">
        <v>943</v>
      </c>
    </row>
    <row r="2" spans="1:7" x14ac:dyDescent="0.25">
      <c r="A2" t="s">
        <v>944</v>
      </c>
      <c r="B2" t="s">
        <v>708</v>
      </c>
      <c r="C2">
        <v>2</v>
      </c>
    </row>
    <row r="3" spans="1:7" x14ac:dyDescent="0.25">
      <c r="A3" t="s">
        <v>709</v>
      </c>
    </row>
    <row r="4" spans="1:7" x14ac:dyDescent="0.25">
      <c r="A4" t="s">
        <v>710</v>
      </c>
      <c r="B4" t="s">
        <v>711</v>
      </c>
    </row>
    <row r="6" spans="1:7" x14ac:dyDescent="0.25">
      <c r="A6" t="s">
        <v>714</v>
      </c>
      <c r="B6" t="s">
        <v>713</v>
      </c>
      <c r="C6" t="s">
        <v>715</v>
      </c>
      <c r="D6" t="s">
        <v>946</v>
      </c>
      <c r="E6" t="s">
        <v>716</v>
      </c>
      <c r="F6" t="s">
        <v>717</v>
      </c>
      <c r="G6" t="s">
        <v>704</v>
      </c>
    </row>
    <row r="7" spans="1:7" x14ac:dyDescent="0.25">
      <c r="A7">
        <v>201306411</v>
      </c>
      <c r="B7">
        <v>26</v>
      </c>
      <c r="C7">
        <v>2002</v>
      </c>
      <c r="D7" t="s">
        <v>684</v>
      </c>
      <c r="E7" t="s">
        <v>1218</v>
      </c>
      <c r="G7">
        <v>144.63</v>
      </c>
    </row>
    <row r="8" spans="1:7" x14ac:dyDescent="0.25">
      <c r="A8">
        <v>2015063056</v>
      </c>
      <c r="B8">
        <v>20</v>
      </c>
      <c r="C8">
        <v>2003</v>
      </c>
      <c r="D8" t="s">
        <v>683</v>
      </c>
      <c r="E8" t="s">
        <v>1219</v>
      </c>
      <c r="F8" t="s">
        <v>1220</v>
      </c>
      <c r="G8">
        <v>148.71</v>
      </c>
    </row>
    <row r="9" spans="1:7" x14ac:dyDescent="0.25">
      <c r="A9">
        <v>2014102669</v>
      </c>
      <c r="B9">
        <v>3</v>
      </c>
      <c r="C9">
        <v>2006</v>
      </c>
      <c r="D9" t="s">
        <v>682</v>
      </c>
      <c r="E9" t="s">
        <v>1221</v>
      </c>
      <c r="F9" t="s">
        <v>1222</v>
      </c>
      <c r="G9">
        <v>172.4</v>
      </c>
    </row>
    <row r="10" spans="1:7" x14ac:dyDescent="0.25">
      <c r="A10">
        <v>201306410</v>
      </c>
      <c r="B10">
        <v>24</v>
      </c>
      <c r="C10">
        <v>2002</v>
      </c>
      <c r="D10" t="s">
        <v>684</v>
      </c>
      <c r="E10" t="s">
        <v>1223</v>
      </c>
      <c r="F10" t="s">
        <v>1224</v>
      </c>
      <c r="G10">
        <v>186.16</v>
      </c>
    </row>
    <row r="11" spans="1:7" x14ac:dyDescent="0.25">
      <c r="A11">
        <v>2016081259</v>
      </c>
      <c r="B11">
        <v>19</v>
      </c>
      <c r="C11">
        <v>2004</v>
      </c>
      <c r="D11" t="s">
        <v>683</v>
      </c>
      <c r="E11" t="s">
        <v>1225</v>
      </c>
      <c r="F11" t="s">
        <v>1226</v>
      </c>
      <c r="G11">
        <v>217.38</v>
      </c>
    </row>
    <row r="12" spans="1:7" x14ac:dyDescent="0.25">
      <c r="A12">
        <v>2017071924</v>
      </c>
      <c r="B12">
        <v>27</v>
      </c>
      <c r="C12">
        <v>2002</v>
      </c>
      <c r="D12" t="s">
        <v>684</v>
      </c>
      <c r="E12" t="s">
        <v>1227</v>
      </c>
      <c r="F12" t="s">
        <v>1228</v>
      </c>
      <c r="G12">
        <v>243.49</v>
      </c>
    </row>
    <row r="13" spans="1:7" x14ac:dyDescent="0.25">
      <c r="A13">
        <v>2018080505</v>
      </c>
      <c r="B13">
        <v>21</v>
      </c>
      <c r="C13">
        <v>2004</v>
      </c>
      <c r="D13" t="s">
        <v>683</v>
      </c>
      <c r="E13" t="s">
        <v>1229</v>
      </c>
      <c r="F13" t="s">
        <v>1230</v>
      </c>
      <c r="G13">
        <v>246.17</v>
      </c>
    </row>
    <row r="14" spans="1:7" x14ac:dyDescent="0.25">
      <c r="A14">
        <v>2017090153</v>
      </c>
      <c r="B14">
        <v>11</v>
      </c>
      <c r="C14">
        <v>2006</v>
      </c>
      <c r="D14" t="s">
        <v>682</v>
      </c>
      <c r="E14" t="s">
        <v>1231</v>
      </c>
      <c r="F14" t="s">
        <v>1232</v>
      </c>
      <c r="G14">
        <v>248.97</v>
      </c>
    </row>
    <row r="15" spans="1:7" x14ac:dyDescent="0.25">
      <c r="A15">
        <v>2018060301</v>
      </c>
      <c r="B15">
        <v>23</v>
      </c>
      <c r="C15">
        <v>2003</v>
      </c>
      <c r="D15" t="s">
        <v>683</v>
      </c>
      <c r="E15" t="s">
        <v>1233</v>
      </c>
      <c r="F15" t="s">
        <v>1234</v>
      </c>
      <c r="G15">
        <v>292.41000000000003</v>
      </c>
    </row>
    <row r="16" spans="1:7" x14ac:dyDescent="0.25">
      <c r="A16">
        <v>2014092528</v>
      </c>
      <c r="B16">
        <v>14</v>
      </c>
      <c r="C16">
        <v>2006</v>
      </c>
      <c r="D16" t="s">
        <v>682</v>
      </c>
      <c r="E16" t="s">
        <v>1177</v>
      </c>
      <c r="F16" t="s">
        <v>1235</v>
      </c>
      <c r="G16">
        <v>293.56</v>
      </c>
    </row>
    <row r="17" spans="1:7" x14ac:dyDescent="0.25">
      <c r="A17">
        <v>2016052215</v>
      </c>
      <c r="B17">
        <v>5</v>
      </c>
      <c r="C17">
        <v>2005</v>
      </c>
      <c r="D17" t="s">
        <v>682</v>
      </c>
      <c r="E17" t="s">
        <v>1236</v>
      </c>
      <c r="F17" t="s">
        <v>1237</v>
      </c>
      <c r="G17">
        <v>301.2</v>
      </c>
    </row>
    <row r="18" spans="1:7" x14ac:dyDescent="0.25">
      <c r="A18">
        <v>2017090130</v>
      </c>
      <c r="B18">
        <v>12</v>
      </c>
      <c r="C18">
        <v>2005</v>
      </c>
      <c r="D18" t="s">
        <v>682</v>
      </c>
      <c r="E18" t="s">
        <v>1238</v>
      </c>
      <c r="F18" t="s">
        <v>1239</v>
      </c>
      <c r="G18">
        <v>308.33999999999997</v>
      </c>
    </row>
    <row r="19" spans="1:7" x14ac:dyDescent="0.25">
      <c r="A19">
        <v>2017053980</v>
      </c>
      <c r="B19">
        <v>15</v>
      </c>
      <c r="C19">
        <v>2006</v>
      </c>
      <c r="D19" t="s">
        <v>682</v>
      </c>
      <c r="E19" t="s">
        <v>1240</v>
      </c>
      <c r="F19" t="s">
        <v>1241</v>
      </c>
      <c r="G19">
        <v>314.70999999999998</v>
      </c>
    </row>
    <row r="20" spans="1:7" x14ac:dyDescent="0.25">
      <c r="A20">
        <v>2017033958</v>
      </c>
      <c r="B20">
        <v>13</v>
      </c>
      <c r="C20">
        <v>2006</v>
      </c>
      <c r="D20" t="s">
        <v>682</v>
      </c>
      <c r="E20" t="s">
        <v>1242</v>
      </c>
      <c r="F20" t="s">
        <v>1243</v>
      </c>
      <c r="G20">
        <v>355.48</v>
      </c>
    </row>
    <row r="21" spans="1:7" x14ac:dyDescent="0.25">
      <c r="A21">
        <v>2015062969</v>
      </c>
      <c r="B21">
        <v>2</v>
      </c>
      <c r="C21">
        <v>2005</v>
      </c>
      <c r="D21" t="s">
        <v>682</v>
      </c>
      <c r="E21" t="s">
        <v>1244</v>
      </c>
      <c r="F21" t="s">
        <v>1245</v>
      </c>
      <c r="G21">
        <v>416.12</v>
      </c>
    </row>
    <row r="22" spans="1:7" x14ac:dyDescent="0.25">
      <c r="A22">
        <v>2018050242</v>
      </c>
      <c r="B22">
        <v>6</v>
      </c>
      <c r="C22">
        <v>2006</v>
      </c>
      <c r="D22" t="s">
        <v>682</v>
      </c>
      <c r="E22" t="s">
        <v>1246</v>
      </c>
      <c r="F22" t="s">
        <v>1247</v>
      </c>
      <c r="G22">
        <v>417.39</v>
      </c>
    </row>
    <row r="23" spans="1:7" x14ac:dyDescent="0.25">
      <c r="A23">
        <v>2018080486</v>
      </c>
      <c r="B23">
        <v>30</v>
      </c>
      <c r="C23">
        <v>1999</v>
      </c>
      <c r="D23" t="s">
        <v>685</v>
      </c>
      <c r="E23" t="s">
        <v>1248</v>
      </c>
      <c r="F23" t="s">
        <v>1249</v>
      </c>
      <c r="G23">
        <v>552.17999999999995</v>
      </c>
    </row>
    <row r="25" spans="1:7" x14ac:dyDescent="0.25">
      <c r="A25" t="s">
        <v>941</v>
      </c>
      <c r="B25" t="s">
        <v>703</v>
      </c>
      <c r="C25" t="s">
        <v>704</v>
      </c>
      <c r="D25" t="s">
        <v>705</v>
      </c>
      <c r="E25" t="s">
        <v>942</v>
      </c>
      <c r="F25" t="s">
        <v>943</v>
      </c>
    </row>
    <row r="26" spans="1:7" x14ac:dyDescent="0.25">
      <c r="A26" t="s">
        <v>976</v>
      </c>
      <c r="B26" t="s">
        <v>708</v>
      </c>
      <c r="C26">
        <v>2</v>
      </c>
    </row>
    <row r="27" spans="1:7" x14ac:dyDescent="0.25">
      <c r="A27" t="s">
        <v>709</v>
      </c>
    </row>
    <row r="28" spans="1:7" x14ac:dyDescent="0.25">
      <c r="A28" t="s">
        <v>710</v>
      </c>
      <c r="B28" t="s">
        <v>711</v>
      </c>
    </row>
    <row r="30" spans="1:7" x14ac:dyDescent="0.25">
      <c r="A30" t="s">
        <v>714</v>
      </c>
      <c r="B30" t="s">
        <v>713</v>
      </c>
      <c r="C30" t="s">
        <v>715</v>
      </c>
      <c r="D30" t="s">
        <v>946</v>
      </c>
      <c r="E30" t="s">
        <v>716</v>
      </c>
      <c r="F30" t="s">
        <v>717</v>
      </c>
      <c r="G30" t="s">
        <v>704</v>
      </c>
    </row>
    <row r="31" spans="1:7" x14ac:dyDescent="0.25">
      <c r="A31">
        <v>201307952</v>
      </c>
      <c r="B31">
        <v>23</v>
      </c>
      <c r="C31">
        <v>2004</v>
      </c>
      <c r="D31" t="s">
        <v>683</v>
      </c>
      <c r="E31" t="s">
        <v>1250</v>
      </c>
      <c r="G31">
        <v>83.98</v>
      </c>
    </row>
    <row r="32" spans="1:7" x14ac:dyDescent="0.25">
      <c r="A32">
        <v>201306271</v>
      </c>
      <c r="B32">
        <v>19</v>
      </c>
      <c r="C32">
        <v>2004</v>
      </c>
      <c r="D32" t="s">
        <v>683</v>
      </c>
      <c r="E32" t="s">
        <v>1223</v>
      </c>
      <c r="F32" t="s">
        <v>1251</v>
      </c>
      <c r="G32">
        <v>112.41</v>
      </c>
    </row>
    <row r="33" spans="1:7" x14ac:dyDescent="0.25">
      <c r="A33">
        <v>2013101667</v>
      </c>
      <c r="B33">
        <v>20</v>
      </c>
      <c r="C33">
        <v>2003</v>
      </c>
      <c r="D33" t="s">
        <v>683</v>
      </c>
      <c r="E33" t="s">
        <v>1252</v>
      </c>
      <c r="F33" t="s">
        <v>1253</v>
      </c>
      <c r="G33">
        <v>115.41</v>
      </c>
    </row>
    <row r="34" spans="1:7" x14ac:dyDescent="0.25">
      <c r="A34">
        <v>201301514</v>
      </c>
      <c r="B34">
        <v>27</v>
      </c>
      <c r="C34">
        <v>2003</v>
      </c>
      <c r="D34" t="s">
        <v>683</v>
      </c>
      <c r="E34" t="s">
        <v>1254</v>
      </c>
      <c r="F34" t="s">
        <v>1090</v>
      </c>
      <c r="G34">
        <v>127.69</v>
      </c>
    </row>
    <row r="35" spans="1:7" x14ac:dyDescent="0.25">
      <c r="A35">
        <v>2018070435</v>
      </c>
      <c r="B35">
        <v>13</v>
      </c>
      <c r="C35">
        <v>2005</v>
      </c>
      <c r="D35" t="s">
        <v>682</v>
      </c>
      <c r="E35" t="s">
        <v>1255</v>
      </c>
      <c r="F35" t="s">
        <v>1256</v>
      </c>
      <c r="G35">
        <v>129.82</v>
      </c>
    </row>
    <row r="36" spans="1:7" x14ac:dyDescent="0.25">
      <c r="A36">
        <v>2014061773</v>
      </c>
      <c r="B36">
        <v>25</v>
      </c>
      <c r="C36">
        <v>2003</v>
      </c>
      <c r="D36" t="s">
        <v>683</v>
      </c>
      <c r="E36" t="s">
        <v>1257</v>
      </c>
      <c r="F36" t="s">
        <v>1258</v>
      </c>
      <c r="G36">
        <v>148.35</v>
      </c>
    </row>
    <row r="37" spans="1:7" x14ac:dyDescent="0.25">
      <c r="A37">
        <v>2014092509</v>
      </c>
      <c r="B37">
        <v>24</v>
      </c>
      <c r="C37">
        <v>2004</v>
      </c>
      <c r="D37" t="s">
        <v>683</v>
      </c>
      <c r="E37" t="s">
        <v>1259</v>
      </c>
      <c r="F37" t="s">
        <v>1260</v>
      </c>
      <c r="G37">
        <v>159.12</v>
      </c>
    </row>
    <row r="38" spans="1:7" x14ac:dyDescent="0.25">
      <c r="A38">
        <v>2015093757</v>
      </c>
      <c r="B38">
        <v>4</v>
      </c>
      <c r="C38">
        <v>2005</v>
      </c>
      <c r="D38" t="s">
        <v>682</v>
      </c>
      <c r="E38" t="s">
        <v>1261</v>
      </c>
      <c r="F38" t="s">
        <v>1262</v>
      </c>
      <c r="G38">
        <v>168.51</v>
      </c>
    </row>
    <row r="39" spans="1:7" x14ac:dyDescent="0.25">
      <c r="A39">
        <v>2015093768</v>
      </c>
      <c r="B39">
        <v>28</v>
      </c>
      <c r="C39">
        <v>2004</v>
      </c>
      <c r="D39" t="s">
        <v>683</v>
      </c>
      <c r="E39" t="s">
        <v>1263</v>
      </c>
      <c r="F39" t="s">
        <v>1264</v>
      </c>
      <c r="G39">
        <v>170.02</v>
      </c>
    </row>
    <row r="40" spans="1:7" x14ac:dyDescent="0.25">
      <c r="A40">
        <v>2014061818</v>
      </c>
      <c r="B40">
        <v>18</v>
      </c>
      <c r="C40">
        <v>2004</v>
      </c>
      <c r="D40" t="s">
        <v>683</v>
      </c>
      <c r="E40" t="s">
        <v>1265</v>
      </c>
      <c r="F40" t="s">
        <v>1266</v>
      </c>
      <c r="G40">
        <v>173.4</v>
      </c>
    </row>
    <row r="41" spans="1:7" x14ac:dyDescent="0.25">
      <c r="A41">
        <v>2018050263</v>
      </c>
      <c r="B41">
        <v>15</v>
      </c>
      <c r="C41">
        <v>2006</v>
      </c>
      <c r="D41" t="s">
        <v>682</v>
      </c>
      <c r="E41" t="s">
        <v>1267</v>
      </c>
      <c r="F41" t="s">
        <v>1268</v>
      </c>
      <c r="G41">
        <v>178.91</v>
      </c>
    </row>
    <row r="42" spans="1:7" x14ac:dyDescent="0.25">
      <c r="A42">
        <v>2014071926</v>
      </c>
      <c r="B42">
        <v>6</v>
      </c>
      <c r="C42">
        <v>2005</v>
      </c>
      <c r="D42" t="s">
        <v>682</v>
      </c>
      <c r="E42" t="s">
        <v>1269</v>
      </c>
      <c r="F42" t="s">
        <v>1270</v>
      </c>
      <c r="G42">
        <v>182.16</v>
      </c>
    </row>
    <row r="43" spans="1:7" x14ac:dyDescent="0.25">
      <c r="A43">
        <v>2014061806</v>
      </c>
      <c r="B43">
        <v>3</v>
      </c>
      <c r="C43">
        <v>2005</v>
      </c>
      <c r="D43" t="s">
        <v>682</v>
      </c>
      <c r="E43" t="s">
        <v>1271</v>
      </c>
      <c r="F43" t="s">
        <v>1272</v>
      </c>
      <c r="G43">
        <v>184.42</v>
      </c>
    </row>
    <row r="44" spans="1:7" x14ac:dyDescent="0.25">
      <c r="A44">
        <v>201306273</v>
      </c>
      <c r="B44">
        <v>5</v>
      </c>
      <c r="C44">
        <v>2005</v>
      </c>
      <c r="D44" t="s">
        <v>682</v>
      </c>
      <c r="E44" t="s">
        <v>1273</v>
      </c>
      <c r="F44" t="s">
        <v>1274</v>
      </c>
      <c r="G44">
        <v>203.83</v>
      </c>
    </row>
    <row r="45" spans="1:7" x14ac:dyDescent="0.25">
      <c r="A45">
        <v>2014082171</v>
      </c>
      <c r="B45">
        <v>9</v>
      </c>
      <c r="C45">
        <v>2005</v>
      </c>
      <c r="D45" t="s">
        <v>682</v>
      </c>
      <c r="E45" t="s">
        <v>1275</v>
      </c>
      <c r="F45" t="s">
        <v>1276</v>
      </c>
      <c r="G45">
        <v>224.49</v>
      </c>
    </row>
    <row r="46" spans="1:7" x14ac:dyDescent="0.25">
      <c r="A46">
        <v>2018080508</v>
      </c>
      <c r="B46">
        <v>31</v>
      </c>
      <c r="C46">
        <v>2003</v>
      </c>
      <c r="D46" t="s">
        <v>683</v>
      </c>
      <c r="E46" t="s">
        <v>1277</v>
      </c>
      <c r="F46" t="s">
        <v>1278</v>
      </c>
      <c r="G46">
        <v>232.26</v>
      </c>
    </row>
    <row r="47" spans="1:7" x14ac:dyDescent="0.25">
      <c r="A47">
        <v>2016071216</v>
      </c>
      <c r="B47">
        <v>10</v>
      </c>
      <c r="C47">
        <v>2005</v>
      </c>
      <c r="D47" t="s">
        <v>682</v>
      </c>
      <c r="E47" t="s">
        <v>1279</v>
      </c>
      <c r="F47" t="s">
        <v>1280</v>
      </c>
      <c r="G47">
        <v>273.33999999999997</v>
      </c>
    </row>
    <row r="48" spans="1:7" x14ac:dyDescent="0.25">
      <c r="A48">
        <v>2014072123</v>
      </c>
      <c r="B48">
        <v>29</v>
      </c>
      <c r="C48">
        <v>2003</v>
      </c>
      <c r="D48" t="s">
        <v>683</v>
      </c>
      <c r="E48" t="s">
        <v>1281</v>
      </c>
      <c r="F48" t="s">
        <v>1282</v>
      </c>
      <c r="G48">
        <v>277.58999999999997</v>
      </c>
    </row>
    <row r="49" spans="1:7" x14ac:dyDescent="0.25">
      <c r="A49">
        <v>2016023834</v>
      </c>
      <c r="B49">
        <v>22</v>
      </c>
      <c r="C49">
        <v>2004</v>
      </c>
      <c r="D49" t="s">
        <v>683</v>
      </c>
      <c r="E49" t="s">
        <v>1283</v>
      </c>
      <c r="F49" t="s">
        <v>1284</v>
      </c>
      <c r="G49">
        <v>282.98</v>
      </c>
    </row>
    <row r="50" spans="1:7" x14ac:dyDescent="0.25">
      <c r="A50">
        <v>2016062272</v>
      </c>
      <c r="B50">
        <v>12</v>
      </c>
      <c r="C50">
        <v>2006</v>
      </c>
      <c r="D50" t="s">
        <v>682</v>
      </c>
      <c r="E50" t="s">
        <v>1285</v>
      </c>
      <c r="F50" t="s">
        <v>1199</v>
      </c>
      <c r="G50">
        <v>304.14</v>
      </c>
    </row>
    <row r="51" spans="1:7" x14ac:dyDescent="0.25">
      <c r="A51">
        <v>2017090141</v>
      </c>
      <c r="B51">
        <v>30</v>
      </c>
      <c r="C51">
        <v>2003</v>
      </c>
      <c r="D51" t="s">
        <v>683</v>
      </c>
      <c r="E51" t="s">
        <v>1286</v>
      </c>
      <c r="F51" t="s">
        <v>1287</v>
      </c>
      <c r="G51">
        <v>312.91000000000003</v>
      </c>
    </row>
    <row r="52" spans="1:7" x14ac:dyDescent="0.25">
      <c r="A52">
        <v>2016081250</v>
      </c>
      <c r="B52">
        <v>11</v>
      </c>
      <c r="C52">
        <v>2006</v>
      </c>
      <c r="D52" t="s">
        <v>682</v>
      </c>
      <c r="E52" t="s">
        <v>1288</v>
      </c>
      <c r="F52" t="s">
        <v>1289</v>
      </c>
      <c r="G52">
        <v>349.23</v>
      </c>
    </row>
    <row r="53" spans="1:7" x14ac:dyDescent="0.25">
      <c r="A53">
        <v>2018070347</v>
      </c>
      <c r="B53">
        <v>34</v>
      </c>
      <c r="C53">
        <v>2000</v>
      </c>
      <c r="D53" t="s">
        <v>684</v>
      </c>
      <c r="E53" t="s">
        <v>1290</v>
      </c>
      <c r="F53" t="s">
        <v>1209</v>
      </c>
      <c r="G53">
        <v>380.29</v>
      </c>
    </row>
    <row r="54" spans="1:7" x14ac:dyDescent="0.25">
      <c r="A54">
        <v>2018080485</v>
      </c>
      <c r="B54">
        <v>33</v>
      </c>
      <c r="C54">
        <v>2002</v>
      </c>
      <c r="D54" t="s">
        <v>684</v>
      </c>
      <c r="E54" t="s">
        <v>1291</v>
      </c>
      <c r="F54" t="s">
        <v>1292</v>
      </c>
      <c r="G54">
        <v>381.29</v>
      </c>
    </row>
    <row r="55" spans="1:7" x14ac:dyDescent="0.25">
      <c r="A55">
        <v>2017071925</v>
      </c>
      <c r="B55">
        <v>32</v>
      </c>
      <c r="C55">
        <v>2004</v>
      </c>
      <c r="D55" t="s">
        <v>683</v>
      </c>
      <c r="E55" t="s">
        <v>1293</v>
      </c>
      <c r="F55" t="s">
        <v>1294</v>
      </c>
      <c r="G55">
        <v>388.68</v>
      </c>
    </row>
    <row r="56" spans="1:7" x14ac:dyDescent="0.25">
      <c r="A56">
        <v>2017061796</v>
      </c>
      <c r="B56">
        <v>26</v>
      </c>
      <c r="C56">
        <v>2004</v>
      </c>
      <c r="D56" t="s">
        <v>683</v>
      </c>
      <c r="E56" t="s">
        <v>1295</v>
      </c>
      <c r="F56" t="s">
        <v>1296</v>
      </c>
      <c r="G56">
        <v>405.21</v>
      </c>
    </row>
    <row r="57" spans="1:7" x14ac:dyDescent="0.25">
      <c r="A57">
        <v>2018080495</v>
      </c>
      <c r="B57">
        <v>14</v>
      </c>
      <c r="C57">
        <v>2006</v>
      </c>
      <c r="D57" t="s">
        <v>682</v>
      </c>
      <c r="E57" t="s">
        <v>1297</v>
      </c>
      <c r="F57" t="s">
        <v>1298</v>
      </c>
      <c r="G57">
        <v>418.36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D3F63-F489-4FD7-814B-9286A0ED5FDA}">
  <dimension ref="A1:G60"/>
  <sheetViews>
    <sheetView topLeftCell="A43" workbookViewId="0">
      <selection activeCell="J13" sqref="J13"/>
    </sheetView>
  </sheetViews>
  <sheetFormatPr defaultRowHeight="15" x14ac:dyDescent="0.25"/>
  <sheetData>
    <row r="1" spans="1:7" x14ac:dyDescent="0.25">
      <c r="A1" t="s">
        <v>941</v>
      </c>
      <c r="B1" t="s">
        <v>703</v>
      </c>
      <c r="C1" t="s">
        <v>704</v>
      </c>
      <c r="D1" t="s">
        <v>705</v>
      </c>
      <c r="E1" t="s">
        <v>942</v>
      </c>
      <c r="F1" t="s">
        <v>943</v>
      </c>
    </row>
    <row r="2" spans="1:7" x14ac:dyDescent="0.25">
      <c r="A2" t="s">
        <v>944</v>
      </c>
      <c r="B2" t="s">
        <v>708</v>
      </c>
      <c r="C2">
        <v>2</v>
      </c>
    </row>
    <row r="3" spans="1:7" x14ac:dyDescent="0.25">
      <c r="A3" t="s">
        <v>945</v>
      </c>
      <c r="B3" t="s">
        <v>709</v>
      </c>
    </row>
    <row r="4" spans="1:7" x14ac:dyDescent="0.25">
      <c r="A4" t="s">
        <v>710</v>
      </c>
      <c r="B4" t="s">
        <v>711</v>
      </c>
    </row>
    <row r="6" spans="1:7" x14ac:dyDescent="0.25">
      <c r="A6" t="s">
        <v>714</v>
      </c>
      <c r="B6" t="s">
        <v>713</v>
      </c>
      <c r="C6" t="s">
        <v>715</v>
      </c>
      <c r="D6" t="s">
        <v>946</v>
      </c>
      <c r="E6" t="s">
        <v>716</v>
      </c>
      <c r="F6" t="s">
        <v>717</v>
      </c>
      <c r="G6" t="s">
        <v>704</v>
      </c>
    </row>
    <row r="7" spans="1:7" x14ac:dyDescent="0.25">
      <c r="A7">
        <v>201306499</v>
      </c>
      <c r="B7">
        <v>19</v>
      </c>
      <c r="C7">
        <v>2004</v>
      </c>
      <c r="D7" t="s">
        <v>683</v>
      </c>
      <c r="E7" t="s">
        <v>1039</v>
      </c>
      <c r="F7">
        <v>127.51</v>
      </c>
      <c r="G7">
        <v>127.51</v>
      </c>
    </row>
    <row r="8" spans="1:7" x14ac:dyDescent="0.25">
      <c r="A8">
        <v>201306410</v>
      </c>
      <c r="B8">
        <v>26</v>
      </c>
      <c r="C8">
        <v>2002</v>
      </c>
      <c r="D8" t="s">
        <v>684</v>
      </c>
      <c r="E8" t="s">
        <v>1040</v>
      </c>
      <c r="F8" t="s">
        <v>1041</v>
      </c>
      <c r="G8">
        <v>138.91999999999999</v>
      </c>
    </row>
    <row r="9" spans="1:7" x14ac:dyDescent="0.25">
      <c r="A9">
        <v>201306411</v>
      </c>
      <c r="B9">
        <v>25</v>
      </c>
      <c r="C9">
        <v>2002</v>
      </c>
      <c r="D9" t="s">
        <v>684</v>
      </c>
      <c r="E9" t="s">
        <v>1042</v>
      </c>
      <c r="F9" t="s">
        <v>1043</v>
      </c>
      <c r="G9">
        <v>144.41999999999999</v>
      </c>
    </row>
    <row r="10" spans="1:7" x14ac:dyDescent="0.25">
      <c r="A10">
        <v>2015073124</v>
      </c>
      <c r="B10">
        <v>17</v>
      </c>
      <c r="C10">
        <v>2004</v>
      </c>
      <c r="D10" t="s">
        <v>683</v>
      </c>
      <c r="E10" t="s">
        <v>1044</v>
      </c>
      <c r="F10" t="s">
        <v>1045</v>
      </c>
      <c r="G10">
        <v>149.91</v>
      </c>
    </row>
    <row r="11" spans="1:7" x14ac:dyDescent="0.25">
      <c r="A11">
        <v>2015063056</v>
      </c>
      <c r="B11">
        <v>21</v>
      </c>
      <c r="C11">
        <v>2003</v>
      </c>
      <c r="D11" t="s">
        <v>683</v>
      </c>
      <c r="E11" t="s">
        <v>1046</v>
      </c>
      <c r="F11" t="s">
        <v>1047</v>
      </c>
      <c r="G11">
        <v>167.88</v>
      </c>
    </row>
    <row r="12" spans="1:7" x14ac:dyDescent="0.25">
      <c r="A12">
        <v>201306272</v>
      </c>
      <c r="B12">
        <v>1</v>
      </c>
      <c r="C12">
        <v>2005</v>
      </c>
      <c r="D12" t="s">
        <v>682</v>
      </c>
      <c r="E12" t="s">
        <v>1048</v>
      </c>
      <c r="F12" t="s">
        <v>1049</v>
      </c>
      <c r="G12">
        <v>172.53</v>
      </c>
    </row>
    <row r="13" spans="1:7" x14ac:dyDescent="0.25">
      <c r="A13">
        <v>2014102669</v>
      </c>
      <c r="B13">
        <v>15</v>
      </c>
      <c r="C13">
        <v>2006</v>
      </c>
      <c r="D13" t="s">
        <v>682</v>
      </c>
      <c r="E13" t="s">
        <v>1050</v>
      </c>
      <c r="F13" t="s">
        <v>1051</v>
      </c>
      <c r="G13">
        <v>174.43</v>
      </c>
    </row>
    <row r="14" spans="1:7" x14ac:dyDescent="0.25">
      <c r="A14">
        <v>201306275</v>
      </c>
      <c r="B14">
        <v>30</v>
      </c>
      <c r="C14">
        <v>2001</v>
      </c>
      <c r="D14" t="s">
        <v>684</v>
      </c>
      <c r="E14" t="s">
        <v>1052</v>
      </c>
      <c r="F14" t="s">
        <v>1053</v>
      </c>
      <c r="G14">
        <v>190.91</v>
      </c>
    </row>
    <row r="15" spans="1:7" x14ac:dyDescent="0.25">
      <c r="A15">
        <v>2014092528</v>
      </c>
      <c r="B15">
        <v>6</v>
      </c>
      <c r="C15">
        <v>2006</v>
      </c>
      <c r="D15" t="s">
        <v>682</v>
      </c>
      <c r="E15" t="s">
        <v>1054</v>
      </c>
      <c r="F15" t="s">
        <v>1055</v>
      </c>
      <c r="G15">
        <v>195.56</v>
      </c>
    </row>
    <row r="16" spans="1:7" x14ac:dyDescent="0.25">
      <c r="A16">
        <v>2016103937</v>
      </c>
      <c r="B16">
        <v>31</v>
      </c>
      <c r="C16">
        <v>2001</v>
      </c>
      <c r="D16" t="s">
        <v>684</v>
      </c>
      <c r="E16" t="s">
        <v>1056</v>
      </c>
      <c r="F16" t="s">
        <v>1057</v>
      </c>
      <c r="G16">
        <v>212.05</v>
      </c>
    </row>
    <row r="17" spans="1:7" x14ac:dyDescent="0.25">
      <c r="A17">
        <v>2016081268</v>
      </c>
      <c r="B17">
        <v>18</v>
      </c>
      <c r="C17">
        <v>2004</v>
      </c>
      <c r="D17" t="s">
        <v>683</v>
      </c>
      <c r="E17" t="s">
        <v>1058</v>
      </c>
      <c r="F17" t="s">
        <v>1059</v>
      </c>
      <c r="G17">
        <v>266.36</v>
      </c>
    </row>
    <row r="18" spans="1:7" x14ac:dyDescent="0.25">
      <c r="A18">
        <v>2014102705</v>
      </c>
      <c r="B18">
        <v>10</v>
      </c>
      <c r="C18">
        <v>2005</v>
      </c>
      <c r="D18" t="s">
        <v>682</v>
      </c>
      <c r="E18" t="s">
        <v>1060</v>
      </c>
      <c r="F18" t="s">
        <v>1061</v>
      </c>
      <c r="G18">
        <v>279.68</v>
      </c>
    </row>
    <row r="19" spans="1:7" x14ac:dyDescent="0.25">
      <c r="A19">
        <v>2016093879</v>
      </c>
      <c r="B19">
        <v>27</v>
      </c>
      <c r="C19">
        <v>2000</v>
      </c>
      <c r="D19" t="s">
        <v>684</v>
      </c>
      <c r="E19" t="s">
        <v>1062</v>
      </c>
      <c r="F19" t="s">
        <v>1063</v>
      </c>
      <c r="G19">
        <v>283.06</v>
      </c>
    </row>
    <row r="20" spans="1:7" x14ac:dyDescent="0.25">
      <c r="A20">
        <v>2016081259</v>
      </c>
      <c r="B20">
        <v>16</v>
      </c>
      <c r="C20">
        <v>2004</v>
      </c>
      <c r="D20" t="s">
        <v>683</v>
      </c>
      <c r="E20" t="s">
        <v>1064</v>
      </c>
      <c r="F20" t="s">
        <v>1065</v>
      </c>
      <c r="G20">
        <v>292.57</v>
      </c>
    </row>
    <row r="21" spans="1:7" x14ac:dyDescent="0.25">
      <c r="A21">
        <v>2017061786</v>
      </c>
      <c r="B21">
        <v>2</v>
      </c>
      <c r="C21">
        <v>2005</v>
      </c>
      <c r="D21" t="s">
        <v>682</v>
      </c>
      <c r="E21" t="s">
        <v>1066</v>
      </c>
      <c r="F21" t="s">
        <v>1067</v>
      </c>
      <c r="G21">
        <v>292.99</v>
      </c>
    </row>
    <row r="22" spans="1:7" x14ac:dyDescent="0.25">
      <c r="A22">
        <v>201306257</v>
      </c>
      <c r="B22">
        <v>20</v>
      </c>
      <c r="C22">
        <v>2004</v>
      </c>
      <c r="D22" t="s">
        <v>683</v>
      </c>
      <c r="E22" t="s">
        <v>1068</v>
      </c>
      <c r="F22" t="s">
        <v>1069</v>
      </c>
      <c r="G22">
        <v>308</v>
      </c>
    </row>
    <row r="23" spans="1:7" x14ac:dyDescent="0.25">
      <c r="A23">
        <v>2017033958</v>
      </c>
      <c r="B23">
        <v>4</v>
      </c>
      <c r="C23">
        <v>2006</v>
      </c>
      <c r="D23" t="s">
        <v>682</v>
      </c>
      <c r="E23" t="s">
        <v>1070</v>
      </c>
      <c r="F23" t="s">
        <v>1071</v>
      </c>
      <c r="G23">
        <v>330.4</v>
      </c>
    </row>
    <row r="24" spans="1:7" x14ac:dyDescent="0.25">
      <c r="A24">
        <v>2016062265</v>
      </c>
      <c r="B24">
        <v>9</v>
      </c>
      <c r="C24">
        <v>2005</v>
      </c>
      <c r="D24" t="s">
        <v>682</v>
      </c>
      <c r="E24" t="s">
        <v>1072</v>
      </c>
      <c r="F24" t="s">
        <v>1073</v>
      </c>
      <c r="G24">
        <v>337.37</v>
      </c>
    </row>
    <row r="25" spans="1:7" x14ac:dyDescent="0.25">
      <c r="A25">
        <v>2015063048</v>
      </c>
      <c r="B25">
        <v>28</v>
      </c>
      <c r="C25">
        <v>2002</v>
      </c>
      <c r="D25" t="s">
        <v>684</v>
      </c>
      <c r="E25" t="s">
        <v>1074</v>
      </c>
      <c r="F25" t="s">
        <v>1075</v>
      </c>
      <c r="G25">
        <v>368.44</v>
      </c>
    </row>
    <row r="26" spans="1:7" x14ac:dyDescent="0.25">
      <c r="A26">
        <v>2016052215</v>
      </c>
      <c r="B26">
        <v>12</v>
      </c>
      <c r="C26">
        <v>2005</v>
      </c>
      <c r="D26" t="s">
        <v>682</v>
      </c>
      <c r="E26" t="s">
        <v>1076</v>
      </c>
      <c r="F26" t="s">
        <v>1077</v>
      </c>
      <c r="G26">
        <v>370.55</v>
      </c>
    </row>
    <row r="27" spans="1:7" x14ac:dyDescent="0.25">
      <c r="A27">
        <v>2015062969</v>
      </c>
      <c r="B27">
        <v>14</v>
      </c>
      <c r="C27">
        <v>2005</v>
      </c>
      <c r="D27" t="s">
        <v>682</v>
      </c>
      <c r="E27" t="s">
        <v>1078</v>
      </c>
      <c r="F27" t="s">
        <v>1079</v>
      </c>
      <c r="G27">
        <v>381.96</v>
      </c>
    </row>
    <row r="28" spans="1:7" x14ac:dyDescent="0.25">
      <c r="A28">
        <v>2017090130</v>
      </c>
      <c r="B28">
        <v>11</v>
      </c>
      <c r="C28">
        <v>2005</v>
      </c>
      <c r="D28" t="s">
        <v>682</v>
      </c>
      <c r="E28" t="s">
        <v>1080</v>
      </c>
      <c r="F28" t="s">
        <v>1081</v>
      </c>
      <c r="G28">
        <v>387.04</v>
      </c>
    </row>
    <row r="29" spans="1:7" x14ac:dyDescent="0.25">
      <c r="A29">
        <v>2018080486</v>
      </c>
      <c r="B29">
        <v>32</v>
      </c>
      <c r="C29">
        <v>1999</v>
      </c>
      <c r="D29" t="s">
        <v>685</v>
      </c>
      <c r="E29" t="s">
        <v>1082</v>
      </c>
      <c r="F29" t="s">
        <v>1083</v>
      </c>
      <c r="G29">
        <v>544.91</v>
      </c>
    </row>
    <row r="31" spans="1:7" x14ac:dyDescent="0.25">
      <c r="A31" s="41" t="s">
        <v>941</v>
      </c>
      <c r="B31" t="s">
        <v>703</v>
      </c>
      <c r="C31" t="s">
        <v>704</v>
      </c>
      <c r="D31" t="s">
        <v>705</v>
      </c>
      <c r="E31" t="s">
        <v>942</v>
      </c>
      <c r="F31" t="s">
        <v>943</v>
      </c>
    </row>
    <row r="32" spans="1:7" x14ac:dyDescent="0.25">
      <c r="A32" t="s">
        <v>976</v>
      </c>
      <c r="B32" t="s">
        <v>708</v>
      </c>
      <c r="C32">
        <v>2</v>
      </c>
    </row>
    <row r="33" spans="1:7" x14ac:dyDescent="0.25">
      <c r="A33" t="s">
        <v>945</v>
      </c>
      <c r="B33" t="s">
        <v>709</v>
      </c>
    </row>
    <row r="34" spans="1:7" x14ac:dyDescent="0.25">
      <c r="A34" t="s">
        <v>710</v>
      </c>
      <c r="B34" t="s">
        <v>711</v>
      </c>
    </row>
    <row r="36" spans="1:7" x14ac:dyDescent="0.25">
      <c r="A36" t="s">
        <v>714</v>
      </c>
      <c r="B36" t="s">
        <v>713</v>
      </c>
      <c r="C36" t="s">
        <v>715</v>
      </c>
      <c r="D36" t="s">
        <v>946</v>
      </c>
      <c r="E36" t="s">
        <v>716</v>
      </c>
      <c r="F36" t="s">
        <v>717</v>
      </c>
      <c r="G36" t="s">
        <v>704</v>
      </c>
    </row>
    <row r="37" spans="1:7" x14ac:dyDescent="0.25">
      <c r="A37">
        <v>201307952</v>
      </c>
      <c r="B37">
        <v>31</v>
      </c>
      <c r="C37">
        <v>2004</v>
      </c>
      <c r="D37" t="s">
        <v>683</v>
      </c>
      <c r="E37" t="s">
        <v>1084</v>
      </c>
      <c r="G37">
        <v>74.02</v>
      </c>
    </row>
    <row r="38" spans="1:7" x14ac:dyDescent="0.25">
      <c r="A38">
        <v>2013101667</v>
      </c>
      <c r="B38">
        <v>24</v>
      </c>
      <c r="C38">
        <v>2003</v>
      </c>
      <c r="D38" t="s">
        <v>683</v>
      </c>
      <c r="E38" t="s">
        <v>1085</v>
      </c>
      <c r="F38" t="s">
        <v>1086</v>
      </c>
      <c r="G38">
        <v>130.07</v>
      </c>
    </row>
    <row r="39" spans="1:7" x14ac:dyDescent="0.25">
      <c r="A39">
        <v>201301514</v>
      </c>
      <c r="B39">
        <v>33</v>
      </c>
      <c r="C39">
        <v>2003</v>
      </c>
      <c r="D39" t="s">
        <v>683</v>
      </c>
      <c r="E39" t="s">
        <v>1087</v>
      </c>
      <c r="F39" t="s">
        <v>1088</v>
      </c>
      <c r="G39">
        <v>144.5</v>
      </c>
    </row>
    <row r="40" spans="1:7" x14ac:dyDescent="0.25">
      <c r="A40">
        <v>201306271</v>
      </c>
      <c r="B40">
        <v>28</v>
      </c>
      <c r="C40">
        <v>2004</v>
      </c>
      <c r="D40" t="s">
        <v>683</v>
      </c>
      <c r="E40" t="s">
        <v>1089</v>
      </c>
      <c r="F40" t="s">
        <v>1090</v>
      </c>
      <c r="G40">
        <v>147.01</v>
      </c>
    </row>
    <row r="41" spans="1:7" x14ac:dyDescent="0.25">
      <c r="A41">
        <v>2018070435</v>
      </c>
      <c r="B41">
        <v>13</v>
      </c>
      <c r="C41">
        <v>2005</v>
      </c>
      <c r="D41" t="s">
        <v>682</v>
      </c>
      <c r="E41" t="s">
        <v>1091</v>
      </c>
      <c r="F41" t="s">
        <v>1092</v>
      </c>
      <c r="G41">
        <v>147.85</v>
      </c>
    </row>
    <row r="42" spans="1:7" x14ac:dyDescent="0.25">
      <c r="A42">
        <v>2015093768</v>
      </c>
      <c r="B42">
        <v>22</v>
      </c>
      <c r="C42">
        <v>2004</v>
      </c>
      <c r="D42" t="s">
        <v>683</v>
      </c>
      <c r="E42" t="s">
        <v>1093</v>
      </c>
      <c r="F42" t="s">
        <v>1094</v>
      </c>
      <c r="G42">
        <v>175.46</v>
      </c>
    </row>
    <row r="43" spans="1:7" x14ac:dyDescent="0.25">
      <c r="A43">
        <v>2014061818</v>
      </c>
      <c r="B43">
        <v>30</v>
      </c>
      <c r="C43">
        <v>2004</v>
      </c>
      <c r="D43" t="s">
        <v>683</v>
      </c>
      <c r="E43" t="s">
        <v>1095</v>
      </c>
      <c r="F43" t="s">
        <v>1096</v>
      </c>
      <c r="G43">
        <v>175.67</v>
      </c>
    </row>
    <row r="44" spans="1:7" x14ac:dyDescent="0.25">
      <c r="A44">
        <v>2016062285</v>
      </c>
      <c r="B44">
        <v>2</v>
      </c>
      <c r="C44">
        <v>2005</v>
      </c>
      <c r="D44" t="s">
        <v>682</v>
      </c>
      <c r="E44" t="s">
        <v>1097</v>
      </c>
      <c r="F44" t="s">
        <v>1098</v>
      </c>
      <c r="G44">
        <v>200.77</v>
      </c>
    </row>
    <row r="45" spans="1:7" x14ac:dyDescent="0.25">
      <c r="A45">
        <v>2014071926</v>
      </c>
      <c r="B45">
        <v>1</v>
      </c>
      <c r="C45">
        <v>2005</v>
      </c>
      <c r="D45" t="s">
        <v>682</v>
      </c>
      <c r="E45" t="s">
        <v>1099</v>
      </c>
      <c r="F45" t="s">
        <v>1100</v>
      </c>
      <c r="G45">
        <v>205.79</v>
      </c>
    </row>
    <row r="46" spans="1:7" x14ac:dyDescent="0.25">
      <c r="A46">
        <v>201306273</v>
      </c>
      <c r="B46">
        <v>4</v>
      </c>
      <c r="C46">
        <v>2005</v>
      </c>
      <c r="D46" t="s">
        <v>682</v>
      </c>
      <c r="E46" t="s">
        <v>1101</v>
      </c>
      <c r="F46" t="s">
        <v>1102</v>
      </c>
      <c r="G46">
        <v>215.41</v>
      </c>
    </row>
    <row r="47" spans="1:7" x14ac:dyDescent="0.25">
      <c r="A47">
        <v>2014092509</v>
      </c>
      <c r="B47">
        <v>23</v>
      </c>
      <c r="C47">
        <v>2004</v>
      </c>
      <c r="D47" t="s">
        <v>683</v>
      </c>
      <c r="E47" t="s">
        <v>1103</v>
      </c>
      <c r="F47" t="s">
        <v>1104</v>
      </c>
      <c r="G47">
        <v>218.34</v>
      </c>
    </row>
    <row r="48" spans="1:7" x14ac:dyDescent="0.25">
      <c r="A48">
        <v>2018080508</v>
      </c>
      <c r="B48">
        <v>34</v>
      </c>
      <c r="C48">
        <v>2003</v>
      </c>
      <c r="D48" t="s">
        <v>683</v>
      </c>
      <c r="E48" t="s">
        <v>1105</v>
      </c>
      <c r="F48" t="s">
        <v>1067</v>
      </c>
      <c r="G48">
        <v>237.79</v>
      </c>
    </row>
    <row r="49" spans="1:7" x14ac:dyDescent="0.25">
      <c r="A49">
        <v>2014082171</v>
      </c>
      <c r="B49">
        <v>15</v>
      </c>
      <c r="C49">
        <v>2005</v>
      </c>
      <c r="D49" t="s">
        <v>682</v>
      </c>
      <c r="E49" t="s">
        <v>1106</v>
      </c>
      <c r="F49" t="s">
        <v>1107</v>
      </c>
      <c r="G49">
        <v>264.77</v>
      </c>
    </row>
    <row r="50" spans="1:7" x14ac:dyDescent="0.25">
      <c r="A50">
        <v>2018050263</v>
      </c>
      <c r="B50">
        <v>11</v>
      </c>
      <c r="C50">
        <v>2006</v>
      </c>
      <c r="D50" t="s">
        <v>682</v>
      </c>
      <c r="E50" t="s">
        <v>1108</v>
      </c>
      <c r="F50" t="s">
        <v>1109</v>
      </c>
      <c r="G50">
        <v>267.49</v>
      </c>
    </row>
    <row r="51" spans="1:7" x14ac:dyDescent="0.25">
      <c r="A51">
        <v>2018070402</v>
      </c>
      <c r="B51">
        <v>36</v>
      </c>
      <c r="C51">
        <v>2002</v>
      </c>
      <c r="D51" t="s">
        <v>684</v>
      </c>
      <c r="E51" t="s">
        <v>1110</v>
      </c>
      <c r="F51" t="s">
        <v>1111</v>
      </c>
      <c r="G51">
        <v>267.7</v>
      </c>
    </row>
    <row r="52" spans="1:7" x14ac:dyDescent="0.25">
      <c r="A52">
        <v>2014072123</v>
      </c>
      <c r="B52">
        <v>27</v>
      </c>
      <c r="C52">
        <v>2003</v>
      </c>
      <c r="D52" t="s">
        <v>683</v>
      </c>
      <c r="E52" t="s">
        <v>1112</v>
      </c>
      <c r="F52" t="s">
        <v>1113</v>
      </c>
      <c r="G52">
        <v>293.42</v>
      </c>
    </row>
    <row r="53" spans="1:7" x14ac:dyDescent="0.25">
      <c r="A53">
        <v>2014061806</v>
      </c>
      <c r="B53">
        <v>6</v>
      </c>
      <c r="C53">
        <v>2005</v>
      </c>
      <c r="D53" t="s">
        <v>682</v>
      </c>
      <c r="E53" t="s">
        <v>1114</v>
      </c>
      <c r="F53" t="s">
        <v>1115</v>
      </c>
      <c r="G53">
        <v>301.58</v>
      </c>
    </row>
    <row r="54" spans="1:7" x14ac:dyDescent="0.25">
      <c r="A54">
        <v>2017090141</v>
      </c>
      <c r="B54">
        <v>26</v>
      </c>
      <c r="C54">
        <v>2003</v>
      </c>
      <c r="D54" t="s">
        <v>683</v>
      </c>
      <c r="E54" t="s">
        <v>1116</v>
      </c>
      <c r="F54" t="s">
        <v>1117</v>
      </c>
      <c r="G54">
        <v>316.22000000000003</v>
      </c>
    </row>
    <row r="55" spans="1:7" x14ac:dyDescent="0.25">
      <c r="A55">
        <v>2017071925</v>
      </c>
      <c r="B55">
        <v>32</v>
      </c>
      <c r="C55">
        <v>2004</v>
      </c>
      <c r="D55" t="s">
        <v>683</v>
      </c>
      <c r="E55" t="s">
        <v>1118</v>
      </c>
      <c r="F55" t="s">
        <v>1119</v>
      </c>
      <c r="G55">
        <v>363.49</v>
      </c>
    </row>
    <row r="56" spans="1:7" x14ac:dyDescent="0.25">
      <c r="A56">
        <v>2017080023</v>
      </c>
      <c r="B56">
        <v>8</v>
      </c>
      <c r="C56">
        <v>2005</v>
      </c>
      <c r="D56" t="s">
        <v>682</v>
      </c>
      <c r="E56" t="s">
        <v>1120</v>
      </c>
      <c r="F56" t="s">
        <v>1121</v>
      </c>
      <c r="G56">
        <v>364.53</v>
      </c>
    </row>
    <row r="57" spans="1:7" x14ac:dyDescent="0.25">
      <c r="A57">
        <v>2016062272</v>
      </c>
      <c r="B57">
        <v>19</v>
      </c>
      <c r="C57">
        <v>2006</v>
      </c>
      <c r="D57" t="s">
        <v>682</v>
      </c>
      <c r="E57" t="s">
        <v>1122</v>
      </c>
      <c r="F57" t="s">
        <v>1123</v>
      </c>
      <c r="G57">
        <v>397.16</v>
      </c>
    </row>
    <row r="58" spans="1:7" x14ac:dyDescent="0.25">
      <c r="A58">
        <v>2016081250</v>
      </c>
      <c r="B58">
        <v>16</v>
      </c>
      <c r="C58">
        <v>2006</v>
      </c>
      <c r="D58" t="s">
        <v>682</v>
      </c>
      <c r="E58" t="s">
        <v>1124</v>
      </c>
      <c r="F58" t="s">
        <v>1125</v>
      </c>
      <c r="G58">
        <v>458.86</v>
      </c>
    </row>
    <row r="59" spans="1:7" x14ac:dyDescent="0.25">
      <c r="A59">
        <v>2018070347</v>
      </c>
      <c r="B59">
        <v>38</v>
      </c>
      <c r="C59">
        <v>2000</v>
      </c>
      <c r="D59" t="s">
        <v>684</v>
      </c>
      <c r="E59" t="s">
        <v>1126</v>
      </c>
      <c r="F59" t="s">
        <v>1127</v>
      </c>
      <c r="G59">
        <v>495.25</v>
      </c>
    </row>
    <row r="60" spans="1:7" x14ac:dyDescent="0.25">
      <c r="A60">
        <v>2017061796</v>
      </c>
      <c r="B60">
        <v>35</v>
      </c>
      <c r="C60">
        <v>2004</v>
      </c>
      <c r="D60" t="s">
        <v>683</v>
      </c>
      <c r="E60" t="s">
        <v>1128</v>
      </c>
      <c r="F60" t="s">
        <v>1129</v>
      </c>
      <c r="G60">
        <v>497.35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2CC45-B2C8-4DC2-908E-D5ECC7C731D2}">
  <dimension ref="A1:I58"/>
  <sheetViews>
    <sheetView workbookViewId="0">
      <selection activeCell="L8" sqref="L8"/>
    </sheetView>
  </sheetViews>
  <sheetFormatPr defaultRowHeight="15" x14ac:dyDescent="0.25"/>
  <sheetData>
    <row r="1" spans="1:9" x14ac:dyDescent="0.25">
      <c r="A1" t="s">
        <v>941</v>
      </c>
      <c r="B1" t="s">
        <v>703</v>
      </c>
      <c r="C1" t="s">
        <v>704</v>
      </c>
      <c r="D1" t="s">
        <v>705</v>
      </c>
      <c r="E1" t="s">
        <v>942</v>
      </c>
      <c r="F1" t="s">
        <v>943</v>
      </c>
    </row>
    <row r="2" spans="1:9" x14ac:dyDescent="0.25">
      <c r="A2" t="s">
        <v>976</v>
      </c>
      <c r="B2" t="s">
        <v>708</v>
      </c>
      <c r="C2">
        <v>1</v>
      </c>
    </row>
    <row r="3" spans="1:9" x14ac:dyDescent="0.25">
      <c r="A3" t="s">
        <v>945</v>
      </c>
      <c r="B3" t="s">
        <v>709</v>
      </c>
    </row>
    <row r="4" spans="1:9" x14ac:dyDescent="0.25">
      <c r="A4" t="s">
        <v>710</v>
      </c>
      <c r="B4" t="s">
        <v>711</v>
      </c>
    </row>
    <row r="6" spans="1:9" x14ac:dyDescent="0.25">
      <c r="A6" t="s">
        <v>714</v>
      </c>
      <c r="B6" t="s">
        <v>713</v>
      </c>
      <c r="C6" t="s">
        <v>496</v>
      </c>
      <c r="D6" t="s">
        <v>715</v>
      </c>
      <c r="E6" t="s">
        <v>946</v>
      </c>
      <c r="F6" t="s">
        <v>716</v>
      </c>
      <c r="G6" t="s">
        <v>717</v>
      </c>
      <c r="H6" t="s">
        <v>704</v>
      </c>
    </row>
    <row r="7" spans="1:9" x14ac:dyDescent="0.25">
      <c r="A7">
        <v>201307952</v>
      </c>
      <c r="B7">
        <v>31</v>
      </c>
      <c r="C7" t="s">
        <v>318</v>
      </c>
      <c r="D7" t="s">
        <v>317</v>
      </c>
      <c r="E7">
        <v>2004</v>
      </c>
      <c r="F7" t="s">
        <v>683</v>
      </c>
      <c r="G7" t="s">
        <v>977</v>
      </c>
      <c r="I7">
        <v>74.27</v>
      </c>
    </row>
    <row r="8" spans="1:9" x14ac:dyDescent="0.25">
      <c r="A8">
        <v>201306271</v>
      </c>
      <c r="B8">
        <v>28</v>
      </c>
      <c r="C8" t="s">
        <v>139</v>
      </c>
      <c r="D8" t="s">
        <v>239</v>
      </c>
      <c r="E8">
        <v>2004</v>
      </c>
      <c r="F8" t="s">
        <v>683</v>
      </c>
      <c r="G8" t="s">
        <v>978</v>
      </c>
      <c r="H8" t="s">
        <v>979</v>
      </c>
      <c r="I8">
        <v>146.29</v>
      </c>
    </row>
    <row r="9" spans="1:9" x14ac:dyDescent="0.25">
      <c r="A9">
        <v>2013101667</v>
      </c>
      <c r="B9">
        <v>24</v>
      </c>
      <c r="C9" t="s">
        <v>376</v>
      </c>
      <c r="D9" t="s">
        <v>375</v>
      </c>
      <c r="E9">
        <v>2003</v>
      </c>
      <c r="F9" t="s">
        <v>683</v>
      </c>
      <c r="G9" t="s">
        <v>980</v>
      </c>
      <c r="H9" t="s">
        <v>981</v>
      </c>
      <c r="I9">
        <v>146.5</v>
      </c>
    </row>
    <row r="10" spans="1:9" x14ac:dyDescent="0.25">
      <c r="A10">
        <v>2018070435</v>
      </c>
      <c r="B10">
        <v>13</v>
      </c>
      <c r="C10" t="s">
        <v>638</v>
      </c>
      <c r="D10" t="s">
        <v>637</v>
      </c>
      <c r="E10">
        <v>2005</v>
      </c>
      <c r="F10" t="s">
        <v>682</v>
      </c>
      <c r="G10" t="s">
        <v>982</v>
      </c>
      <c r="H10" t="s">
        <v>983</v>
      </c>
      <c r="I10">
        <v>146.93</v>
      </c>
    </row>
    <row r="11" spans="1:9" x14ac:dyDescent="0.25">
      <c r="A11">
        <v>201301514</v>
      </c>
      <c r="B11">
        <v>33</v>
      </c>
      <c r="C11" t="s">
        <v>277</v>
      </c>
      <c r="D11" t="s">
        <v>142</v>
      </c>
      <c r="E11">
        <v>2003</v>
      </c>
      <c r="F11" t="s">
        <v>683</v>
      </c>
      <c r="G11" t="s">
        <v>984</v>
      </c>
      <c r="H11" t="s">
        <v>985</v>
      </c>
      <c r="I11">
        <v>149.04</v>
      </c>
    </row>
    <row r="12" spans="1:9" x14ac:dyDescent="0.25">
      <c r="A12">
        <v>2014061818</v>
      </c>
      <c r="B12">
        <v>30</v>
      </c>
      <c r="C12" t="s">
        <v>320</v>
      </c>
      <c r="D12" t="s">
        <v>319</v>
      </c>
      <c r="E12">
        <v>2004</v>
      </c>
      <c r="F12" t="s">
        <v>683</v>
      </c>
      <c r="G12" t="s">
        <v>986</v>
      </c>
      <c r="H12" t="s">
        <v>987</v>
      </c>
      <c r="I12">
        <v>149.25</v>
      </c>
    </row>
    <row r="13" spans="1:9" x14ac:dyDescent="0.25">
      <c r="A13">
        <v>2016062306</v>
      </c>
      <c r="B13">
        <v>3</v>
      </c>
      <c r="C13" t="s">
        <v>103</v>
      </c>
      <c r="D13" t="s">
        <v>102</v>
      </c>
      <c r="E13">
        <v>2005</v>
      </c>
      <c r="F13" t="s">
        <v>682</v>
      </c>
      <c r="G13" t="s">
        <v>988</v>
      </c>
      <c r="H13" t="s">
        <v>989</v>
      </c>
      <c r="I13">
        <v>151.99</v>
      </c>
    </row>
    <row r="14" spans="1:9" x14ac:dyDescent="0.25">
      <c r="A14">
        <v>2016062285</v>
      </c>
      <c r="B14">
        <v>2</v>
      </c>
      <c r="C14" t="s">
        <v>588</v>
      </c>
      <c r="D14" t="s">
        <v>151</v>
      </c>
      <c r="E14">
        <v>2005</v>
      </c>
      <c r="F14" t="s">
        <v>682</v>
      </c>
      <c r="G14" t="s">
        <v>990</v>
      </c>
      <c r="H14" t="s">
        <v>991</v>
      </c>
      <c r="I14">
        <v>162.13</v>
      </c>
    </row>
    <row r="15" spans="1:9" x14ac:dyDescent="0.25">
      <c r="A15">
        <v>2015093768</v>
      </c>
      <c r="B15">
        <v>22</v>
      </c>
      <c r="C15" t="s">
        <v>226</v>
      </c>
      <c r="D15" t="s">
        <v>225</v>
      </c>
      <c r="E15">
        <v>2004</v>
      </c>
      <c r="F15" t="s">
        <v>683</v>
      </c>
      <c r="G15" t="s">
        <v>992</v>
      </c>
      <c r="H15" t="s">
        <v>993</v>
      </c>
      <c r="I15">
        <v>184.73</v>
      </c>
    </row>
    <row r="16" spans="1:9" x14ac:dyDescent="0.25">
      <c r="A16">
        <v>2014071926</v>
      </c>
      <c r="B16">
        <v>1</v>
      </c>
      <c r="C16" t="s">
        <v>90</v>
      </c>
      <c r="D16" t="s">
        <v>89</v>
      </c>
      <c r="E16">
        <v>2005</v>
      </c>
      <c r="F16" t="s">
        <v>682</v>
      </c>
      <c r="G16" t="s">
        <v>994</v>
      </c>
      <c r="H16" t="s">
        <v>995</v>
      </c>
      <c r="I16">
        <v>191.07</v>
      </c>
    </row>
    <row r="17" spans="1:9" x14ac:dyDescent="0.25">
      <c r="A17">
        <v>2014092509</v>
      </c>
      <c r="B17">
        <v>23</v>
      </c>
      <c r="C17" t="s">
        <v>260</v>
      </c>
      <c r="D17" t="s">
        <v>365</v>
      </c>
      <c r="E17">
        <v>2004</v>
      </c>
      <c r="F17" t="s">
        <v>683</v>
      </c>
      <c r="G17" t="s">
        <v>996</v>
      </c>
      <c r="H17" t="s">
        <v>997</v>
      </c>
      <c r="I17">
        <v>230.14</v>
      </c>
    </row>
    <row r="18" spans="1:9" x14ac:dyDescent="0.25">
      <c r="A18">
        <v>2018070402</v>
      </c>
      <c r="B18">
        <v>36</v>
      </c>
      <c r="C18" t="s">
        <v>618</v>
      </c>
      <c r="D18" t="s">
        <v>617</v>
      </c>
      <c r="E18">
        <v>2002</v>
      </c>
      <c r="F18" t="s">
        <v>684</v>
      </c>
      <c r="G18" t="s">
        <v>998</v>
      </c>
      <c r="H18" t="s">
        <v>999</v>
      </c>
      <c r="I18">
        <v>251.69</v>
      </c>
    </row>
    <row r="19" spans="1:9" x14ac:dyDescent="0.25">
      <c r="A19">
        <v>2014082171</v>
      </c>
      <c r="B19">
        <v>15</v>
      </c>
      <c r="C19" t="s">
        <v>195</v>
      </c>
      <c r="D19" t="s">
        <v>194</v>
      </c>
      <c r="E19">
        <v>2005</v>
      </c>
      <c r="F19" t="s">
        <v>682</v>
      </c>
      <c r="G19" t="s">
        <v>1000</v>
      </c>
      <c r="H19" t="s">
        <v>1001</v>
      </c>
      <c r="I19">
        <v>273.44</v>
      </c>
    </row>
    <row r="20" spans="1:9" x14ac:dyDescent="0.25">
      <c r="A20">
        <v>2018080508</v>
      </c>
      <c r="B20">
        <v>34</v>
      </c>
      <c r="C20" t="s">
        <v>736</v>
      </c>
      <c r="D20" t="s">
        <v>669</v>
      </c>
      <c r="E20">
        <v>2003</v>
      </c>
      <c r="F20" t="s">
        <v>683</v>
      </c>
      <c r="G20" t="s">
        <v>1002</v>
      </c>
      <c r="H20" t="s">
        <v>1003</v>
      </c>
      <c r="I20">
        <v>274.07</v>
      </c>
    </row>
    <row r="21" spans="1:9" x14ac:dyDescent="0.25">
      <c r="A21">
        <v>2014072123</v>
      </c>
      <c r="B21">
        <v>27</v>
      </c>
      <c r="C21" t="s">
        <v>316</v>
      </c>
      <c r="D21" t="s">
        <v>315</v>
      </c>
      <c r="E21">
        <v>2003</v>
      </c>
      <c r="F21" t="s">
        <v>683</v>
      </c>
      <c r="G21" t="s">
        <v>1004</v>
      </c>
      <c r="H21" t="s">
        <v>1005</v>
      </c>
      <c r="I21">
        <v>276.61</v>
      </c>
    </row>
    <row r="22" spans="1:9" x14ac:dyDescent="0.25">
      <c r="A22">
        <v>2018050263</v>
      </c>
      <c r="B22">
        <v>11</v>
      </c>
      <c r="C22" t="s">
        <v>60</v>
      </c>
      <c r="D22" t="s">
        <v>768</v>
      </c>
      <c r="E22">
        <v>2006</v>
      </c>
      <c r="F22" t="s">
        <v>682</v>
      </c>
      <c r="G22" t="s">
        <v>1006</v>
      </c>
      <c r="H22" t="s">
        <v>1007</v>
      </c>
      <c r="I22">
        <v>278.93</v>
      </c>
    </row>
    <row r="23" spans="1:9" x14ac:dyDescent="0.25">
      <c r="A23">
        <v>2014061806</v>
      </c>
      <c r="B23">
        <v>6</v>
      </c>
      <c r="C23" t="s">
        <v>124</v>
      </c>
      <c r="D23" t="s">
        <v>123</v>
      </c>
      <c r="E23">
        <v>2005</v>
      </c>
      <c r="F23" t="s">
        <v>682</v>
      </c>
      <c r="G23" t="s">
        <v>1008</v>
      </c>
      <c r="H23" t="s">
        <v>1009</v>
      </c>
      <c r="I23">
        <v>286.95999999999998</v>
      </c>
    </row>
    <row r="24" spans="1:9" x14ac:dyDescent="0.25">
      <c r="A24">
        <v>2017090141</v>
      </c>
      <c r="B24">
        <v>26</v>
      </c>
      <c r="C24" t="s">
        <v>234</v>
      </c>
      <c r="D24" t="s">
        <v>233</v>
      </c>
      <c r="E24">
        <v>2003</v>
      </c>
      <c r="F24" t="s">
        <v>683</v>
      </c>
      <c r="G24" t="s">
        <v>1010</v>
      </c>
      <c r="H24" t="s">
        <v>1011</v>
      </c>
      <c r="I24">
        <v>327.72</v>
      </c>
    </row>
    <row r="25" spans="1:9" x14ac:dyDescent="0.25">
      <c r="A25">
        <v>2016081250</v>
      </c>
      <c r="B25">
        <v>16</v>
      </c>
      <c r="C25" t="s">
        <v>368</v>
      </c>
      <c r="D25" t="s">
        <v>367</v>
      </c>
      <c r="E25">
        <v>2006</v>
      </c>
      <c r="F25" t="s">
        <v>682</v>
      </c>
      <c r="G25" t="s">
        <v>1012</v>
      </c>
      <c r="H25" t="s">
        <v>1013</v>
      </c>
      <c r="I25">
        <v>373.34</v>
      </c>
    </row>
    <row r="26" spans="1:9" x14ac:dyDescent="0.25">
      <c r="A26">
        <v>2016062272</v>
      </c>
      <c r="B26">
        <v>19</v>
      </c>
      <c r="C26" t="s">
        <v>1015</v>
      </c>
      <c r="D26" t="s">
        <v>1014</v>
      </c>
      <c r="E26">
        <v>2006</v>
      </c>
      <c r="F26" t="s">
        <v>682</v>
      </c>
      <c r="G26" t="s">
        <v>1016</v>
      </c>
      <c r="H26" t="s">
        <v>1017</v>
      </c>
      <c r="I26">
        <v>460.15</v>
      </c>
    </row>
    <row r="27" spans="1:9" x14ac:dyDescent="0.25">
      <c r="A27">
        <v>2018070347</v>
      </c>
      <c r="B27">
        <v>38</v>
      </c>
      <c r="C27" t="s">
        <v>578</v>
      </c>
      <c r="D27" t="s">
        <v>424</v>
      </c>
      <c r="E27">
        <v>2000</v>
      </c>
      <c r="F27" t="s">
        <v>684</v>
      </c>
      <c r="G27" t="s">
        <v>1018</v>
      </c>
      <c r="H27" t="s">
        <v>1019</v>
      </c>
      <c r="I27">
        <v>497.32</v>
      </c>
    </row>
    <row r="28" spans="1:9" x14ac:dyDescent="0.25">
      <c r="A28">
        <v>2017061796</v>
      </c>
      <c r="B28">
        <v>35</v>
      </c>
      <c r="C28" t="s">
        <v>269</v>
      </c>
      <c r="D28" t="s">
        <v>129</v>
      </c>
      <c r="E28">
        <v>2004</v>
      </c>
      <c r="F28" t="s">
        <v>683</v>
      </c>
      <c r="G28" t="s">
        <v>1020</v>
      </c>
      <c r="H28" t="s">
        <v>1021</v>
      </c>
      <c r="I28">
        <v>560.47</v>
      </c>
    </row>
    <row r="31" spans="1:9" x14ac:dyDescent="0.25">
      <c r="A31" t="s">
        <v>941</v>
      </c>
      <c r="B31" t="s">
        <v>703</v>
      </c>
      <c r="C31" t="s">
        <v>704</v>
      </c>
      <c r="D31" t="s">
        <v>705</v>
      </c>
      <c r="E31" t="s">
        <v>942</v>
      </c>
      <c r="F31" t="s">
        <v>943</v>
      </c>
    </row>
    <row r="32" spans="1:9" x14ac:dyDescent="0.25">
      <c r="A32" t="s">
        <v>944</v>
      </c>
      <c r="B32" t="s">
        <v>708</v>
      </c>
      <c r="C32">
        <v>1</v>
      </c>
    </row>
    <row r="33" spans="1:9" x14ac:dyDescent="0.25">
      <c r="A33" t="s">
        <v>945</v>
      </c>
      <c r="B33" t="s">
        <v>709</v>
      </c>
    </row>
    <row r="34" spans="1:9" x14ac:dyDescent="0.25">
      <c r="A34" t="s">
        <v>710</v>
      </c>
      <c r="B34" t="s">
        <v>711</v>
      </c>
    </row>
    <row r="36" spans="1:9" x14ac:dyDescent="0.25">
      <c r="A36" t="s">
        <v>714</v>
      </c>
      <c r="B36" t="s">
        <v>713</v>
      </c>
      <c r="C36" t="s">
        <v>496</v>
      </c>
      <c r="D36" t="s">
        <v>715</v>
      </c>
      <c r="E36" t="s">
        <v>946</v>
      </c>
      <c r="F36" t="s">
        <v>716</v>
      </c>
      <c r="G36" t="s">
        <v>717</v>
      </c>
      <c r="H36" t="s">
        <v>704</v>
      </c>
    </row>
    <row r="37" spans="1:9" x14ac:dyDescent="0.25">
      <c r="A37">
        <v>201306499</v>
      </c>
      <c r="B37">
        <v>19</v>
      </c>
      <c r="C37" t="s">
        <v>210</v>
      </c>
      <c r="D37" t="s">
        <v>209</v>
      </c>
      <c r="E37">
        <v>2004</v>
      </c>
      <c r="F37" t="s">
        <v>683</v>
      </c>
      <c r="G37" t="s">
        <v>958</v>
      </c>
      <c r="I37">
        <v>108.78</v>
      </c>
    </row>
    <row r="38" spans="1:9" x14ac:dyDescent="0.25">
      <c r="A38">
        <v>201306411</v>
      </c>
      <c r="B38">
        <v>25</v>
      </c>
      <c r="C38" t="s">
        <v>423</v>
      </c>
      <c r="D38" t="s">
        <v>422</v>
      </c>
      <c r="E38">
        <v>2002</v>
      </c>
      <c r="F38" t="s">
        <v>684</v>
      </c>
      <c r="G38" t="s">
        <v>965</v>
      </c>
      <c r="H38" t="s">
        <v>1022</v>
      </c>
      <c r="I38">
        <v>154.19999999999999</v>
      </c>
    </row>
    <row r="39" spans="1:9" x14ac:dyDescent="0.25">
      <c r="A39">
        <v>201306410</v>
      </c>
      <c r="B39">
        <v>26</v>
      </c>
      <c r="C39" t="s">
        <v>423</v>
      </c>
      <c r="D39" t="s">
        <v>442</v>
      </c>
      <c r="E39">
        <v>2002</v>
      </c>
      <c r="F39" t="s">
        <v>684</v>
      </c>
      <c r="G39" t="s">
        <v>966</v>
      </c>
      <c r="H39" t="s">
        <v>1023</v>
      </c>
      <c r="I39">
        <v>162.88999999999999</v>
      </c>
    </row>
    <row r="40" spans="1:9" x14ac:dyDescent="0.25">
      <c r="A40">
        <v>2014092528</v>
      </c>
      <c r="B40">
        <v>6</v>
      </c>
      <c r="C40" t="s">
        <v>947</v>
      </c>
      <c r="D40" t="s">
        <v>580</v>
      </c>
      <c r="E40">
        <v>2006</v>
      </c>
      <c r="F40" t="s">
        <v>682</v>
      </c>
      <c r="G40" t="s">
        <v>948</v>
      </c>
      <c r="H40" t="s">
        <v>1024</v>
      </c>
      <c r="I40">
        <v>216.78</v>
      </c>
    </row>
    <row r="41" spans="1:9" x14ac:dyDescent="0.25">
      <c r="A41">
        <v>2017071924</v>
      </c>
      <c r="B41">
        <v>24</v>
      </c>
      <c r="C41" t="s">
        <v>63</v>
      </c>
      <c r="D41" t="s">
        <v>245</v>
      </c>
      <c r="E41">
        <v>2002</v>
      </c>
      <c r="F41" t="s">
        <v>684</v>
      </c>
      <c r="G41" t="s">
        <v>967</v>
      </c>
      <c r="H41" t="s">
        <v>1025</v>
      </c>
      <c r="I41">
        <v>217.65</v>
      </c>
    </row>
    <row r="42" spans="1:9" x14ac:dyDescent="0.25">
      <c r="A42">
        <v>2014102669</v>
      </c>
      <c r="B42">
        <v>15</v>
      </c>
      <c r="C42" t="s">
        <v>535</v>
      </c>
      <c r="D42" t="s">
        <v>534</v>
      </c>
      <c r="E42">
        <v>2006</v>
      </c>
      <c r="F42" t="s">
        <v>682</v>
      </c>
      <c r="G42" t="s">
        <v>949</v>
      </c>
      <c r="H42" t="s">
        <v>1026</v>
      </c>
      <c r="I42">
        <v>222.86</v>
      </c>
    </row>
    <row r="43" spans="1:9" x14ac:dyDescent="0.25">
      <c r="A43">
        <v>2016103937</v>
      </c>
      <c r="B43">
        <v>31</v>
      </c>
      <c r="C43" t="s">
        <v>322</v>
      </c>
      <c r="D43" t="s">
        <v>114</v>
      </c>
      <c r="E43">
        <v>2001</v>
      </c>
      <c r="F43" t="s">
        <v>684</v>
      </c>
      <c r="G43" t="s">
        <v>968</v>
      </c>
      <c r="H43" t="s">
        <v>1027</v>
      </c>
      <c r="I43">
        <v>227.86</v>
      </c>
    </row>
    <row r="44" spans="1:9" x14ac:dyDescent="0.25">
      <c r="A44">
        <v>201306275</v>
      </c>
      <c r="B44">
        <v>30</v>
      </c>
      <c r="C44" t="s">
        <v>101</v>
      </c>
      <c r="D44" t="s">
        <v>200</v>
      </c>
      <c r="E44">
        <v>2001</v>
      </c>
      <c r="F44" t="s">
        <v>684</v>
      </c>
      <c r="G44" t="s">
        <v>969</v>
      </c>
      <c r="H44" t="s">
        <v>1028</v>
      </c>
      <c r="I44">
        <v>235.03</v>
      </c>
    </row>
    <row r="45" spans="1:9" x14ac:dyDescent="0.25">
      <c r="A45">
        <v>2016093879</v>
      </c>
      <c r="B45">
        <v>27</v>
      </c>
      <c r="C45" t="s">
        <v>433</v>
      </c>
      <c r="D45" t="s">
        <v>274</v>
      </c>
      <c r="E45">
        <v>2000</v>
      </c>
      <c r="F45" t="s">
        <v>684</v>
      </c>
      <c r="G45" t="s">
        <v>970</v>
      </c>
      <c r="H45" t="s">
        <v>1029</v>
      </c>
      <c r="I45">
        <v>246.11</v>
      </c>
    </row>
    <row r="46" spans="1:9" x14ac:dyDescent="0.25">
      <c r="A46">
        <v>2017090130</v>
      </c>
      <c r="B46">
        <v>11</v>
      </c>
      <c r="C46" t="s">
        <v>533</v>
      </c>
      <c r="D46" t="s">
        <v>532</v>
      </c>
      <c r="E46">
        <v>2005</v>
      </c>
      <c r="F46" t="s">
        <v>682</v>
      </c>
      <c r="G46" t="s">
        <v>950</v>
      </c>
      <c r="H46" t="s">
        <v>1030</v>
      </c>
      <c r="I46">
        <v>274.36</v>
      </c>
    </row>
    <row r="47" spans="1:9" x14ac:dyDescent="0.25">
      <c r="A47">
        <v>2017061786</v>
      </c>
      <c r="B47">
        <v>2</v>
      </c>
      <c r="C47" t="s">
        <v>60</v>
      </c>
      <c r="D47" t="s">
        <v>59</v>
      </c>
      <c r="E47">
        <v>2005</v>
      </c>
      <c r="F47" t="s">
        <v>682</v>
      </c>
      <c r="G47" t="s">
        <v>951</v>
      </c>
      <c r="H47" t="s">
        <v>1031</v>
      </c>
      <c r="I47">
        <v>296.08999999999997</v>
      </c>
    </row>
    <row r="48" spans="1:9" x14ac:dyDescent="0.25">
      <c r="A48">
        <v>201306257</v>
      </c>
      <c r="B48">
        <v>20</v>
      </c>
      <c r="C48" t="s">
        <v>281</v>
      </c>
      <c r="D48" t="s">
        <v>280</v>
      </c>
      <c r="E48">
        <v>2004</v>
      </c>
      <c r="F48" t="s">
        <v>683</v>
      </c>
      <c r="G48" t="s">
        <v>959</v>
      </c>
      <c r="H48" t="s">
        <v>960</v>
      </c>
      <c r="I48">
        <v>324.12</v>
      </c>
    </row>
    <row r="49" spans="1:9" x14ac:dyDescent="0.25">
      <c r="A49">
        <v>2017033958</v>
      </c>
      <c r="B49">
        <v>4</v>
      </c>
      <c r="C49" t="s">
        <v>554</v>
      </c>
      <c r="D49" t="s">
        <v>553</v>
      </c>
      <c r="E49">
        <v>2006</v>
      </c>
      <c r="F49" t="s">
        <v>682</v>
      </c>
      <c r="G49" t="s">
        <v>952</v>
      </c>
      <c r="H49" t="s">
        <v>1032</v>
      </c>
      <c r="I49">
        <v>324.99</v>
      </c>
    </row>
    <row r="50" spans="1:9" x14ac:dyDescent="0.25">
      <c r="A50">
        <v>2016081268</v>
      </c>
      <c r="B50">
        <v>18</v>
      </c>
      <c r="C50" t="s">
        <v>322</v>
      </c>
      <c r="D50" t="s">
        <v>321</v>
      </c>
      <c r="E50">
        <v>2004</v>
      </c>
      <c r="F50" t="s">
        <v>683</v>
      </c>
      <c r="G50" t="s">
        <v>961</v>
      </c>
      <c r="H50" t="s">
        <v>962</v>
      </c>
      <c r="I50">
        <v>331.73</v>
      </c>
    </row>
    <row r="51" spans="1:9" x14ac:dyDescent="0.25">
      <c r="A51">
        <v>2016062265</v>
      </c>
      <c r="B51">
        <v>9</v>
      </c>
      <c r="C51" t="s">
        <v>155</v>
      </c>
      <c r="D51" t="s">
        <v>154</v>
      </c>
      <c r="E51">
        <v>2005</v>
      </c>
      <c r="F51" t="s">
        <v>682</v>
      </c>
      <c r="G51" t="s">
        <v>953</v>
      </c>
      <c r="H51" t="s">
        <v>1033</v>
      </c>
      <c r="I51">
        <v>332.16</v>
      </c>
    </row>
    <row r="52" spans="1:9" x14ac:dyDescent="0.25">
      <c r="A52">
        <v>2017080065</v>
      </c>
      <c r="B52">
        <v>3</v>
      </c>
      <c r="C52" t="s">
        <v>70</v>
      </c>
      <c r="D52" t="s">
        <v>69</v>
      </c>
      <c r="E52">
        <v>2005</v>
      </c>
      <c r="F52" t="s">
        <v>682</v>
      </c>
      <c r="G52" t="s">
        <v>954</v>
      </c>
      <c r="H52" t="s">
        <v>1034</v>
      </c>
      <c r="I52">
        <v>338.9</v>
      </c>
    </row>
    <row r="53" spans="1:9" x14ac:dyDescent="0.25">
      <c r="A53">
        <v>2014102705</v>
      </c>
      <c r="B53">
        <v>10</v>
      </c>
      <c r="C53" t="s">
        <v>77</v>
      </c>
      <c r="D53" t="s">
        <v>76</v>
      </c>
      <c r="E53">
        <v>2005</v>
      </c>
      <c r="F53" t="s">
        <v>682</v>
      </c>
      <c r="G53" t="s">
        <v>955</v>
      </c>
      <c r="H53" t="s">
        <v>1035</v>
      </c>
      <c r="I53">
        <v>353.24</v>
      </c>
    </row>
    <row r="54" spans="1:9" x14ac:dyDescent="0.25">
      <c r="A54">
        <v>2015073124</v>
      </c>
      <c r="B54">
        <v>17</v>
      </c>
      <c r="C54" t="s">
        <v>272</v>
      </c>
      <c r="D54" t="s">
        <v>270</v>
      </c>
      <c r="E54">
        <v>2004</v>
      </c>
      <c r="F54" t="s">
        <v>683</v>
      </c>
      <c r="G54" t="s">
        <v>963</v>
      </c>
      <c r="H54" t="s">
        <v>964</v>
      </c>
      <c r="I54">
        <v>364.54</v>
      </c>
    </row>
    <row r="55" spans="1:9" x14ac:dyDescent="0.25">
      <c r="A55">
        <v>2016052215</v>
      </c>
      <c r="B55">
        <v>12</v>
      </c>
      <c r="C55" t="s">
        <v>110</v>
      </c>
      <c r="D55" t="s">
        <v>109</v>
      </c>
      <c r="E55">
        <v>2005</v>
      </c>
      <c r="F55" t="s">
        <v>682</v>
      </c>
      <c r="G55" t="s">
        <v>956</v>
      </c>
      <c r="H55" t="s">
        <v>1036</v>
      </c>
      <c r="I55">
        <v>398.22</v>
      </c>
    </row>
    <row r="56" spans="1:9" x14ac:dyDescent="0.25">
      <c r="A56">
        <v>2015063048</v>
      </c>
      <c r="B56">
        <v>28</v>
      </c>
      <c r="C56" t="s">
        <v>767</v>
      </c>
      <c r="D56" t="s">
        <v>487</v>
      </c>
      <c r="E56">
        <v>2002</v>
      </c>
      <c r="F56" t="s">
        <v>684</v>
      </c>
      <c r="G56" t="s">
        <v>971</v>
      </c>
      <c r="H56" t="s">
        <v>1037</v>
      </c>
      <c r="I56">
        <v>419.08</v>
      </c>
    </row>
    <row r="57" spans="1:9" x14ac:dyDescent="0.25">
      <c r="A57">
        <v>2015062969</v>
      </c>
      <c r="B57">
        <v>14</v>
      </c>
      <c r="C57" t="s">
        <v>86</v>
      </c>
      <c r="D57" t="s">
        <v>85</v>
      </c>
      <c r="E57">
        <v>2005</v>
      </c>
      <c r="F57" t="s">
        <v>682</v>
      </c>
      <c r="G57" t="s">
        <v>957</v>
      </c>
      <c r="H57" t="s">
        <v>1038</v>
      </c>
      <c r="I57">
        <v>421.91</v>
      </c>
    </row>
    <row r="58" spans="1:9" x14ac:dyDescent="0.25">
      <c r="A58">
        <v>2018080486</v>
      </c>
      <c r="B58">
        <v>32</v>
      </c>
      <c r="C58" t="s">
        <v>972</v>
      </c>
      <c r="D58" t="s">
        <v>973</v>
      </c>
      <c r="E58" t="s">
        <v>974</v>
      </c>
      <c r="F58">
        <v>1999</v>
      </c>
      <c r="G58" t="s">
        <v>685</v>
      </c>
      <c r="H58" t="s">
        <v>975</v>
      </c>
      <c r="I58">
        <v>700.48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9D1F3-D65D-48DA-8E85-7B4B3985D656}">
  <dimension ref="A3:K100"/>
  <sheetViews>
    <sheetView workbookViewId="0">
      <selection sqref="A1:XFD1048576"/>
    </sheetView>
  </sheetViews>
  <sheetFormatPr defaultRowHeight="15" x14ac:dyDescent="0.25"/>
  <cols>
    <col min="3" max="3" width="11" bestFit="1" customWidth="1"/>
    <col min="4" max="4" width="16.28515625" bestFit="1" customWidth="1"/>
    <col min="5" max="5" width="14.28515625" bestFit="1" customWidth="1"/>
    <col min="6" max="6" width="5" bestFit="1" customWidth="1"/>
    <col min="7" max="7" width="29" bestFit="1" customWidth="1"/>
    <col min="8" max="8" width="29.28515625" bestFit="1" customWidth="1"/>
    <col min="9" max="10" width="8.140625" bestFit="1" customWidth="1"/>
    <col min="11" max="11" width="7" bestFit="1" customWidth="1"/>
  </cols>
  <sheetData>
    <row r="3" spans="1:11" x14ac:dyDescent="0.25">
      <c r="A3" t="s">
        <v>774</v>
      </c>
    </row>
    <row r="4" spans="1:11" x14ac:dyDescent="0.25">
      <c r="A4">
        <v>1</v>
      </c>
      <c r="B4">
        <v>17</v>
      </c>
      <c r="C4">
        <v>2018070453</v>
      </c>
      <c r="D4" t="s">
        <v>869</v>
      </c>
      <c r="E4" t="s">
        <v>648</v>
      </c>
      <c r="F4">
        <v>2005</v>
      </c>
      <c r="G4" t="s">
        <v>80</v>
      </c>
      <c r="H4" t="s">
        <v>81</v>
      </c>
      <c r="I4" s="40">
        <v>4.6979166666666702E-4</v>
      </c>
      <c r="K4">
        <v>77</v>
      </c>
    </row>
    <row r="5" spans="1:11" x14ac:dyDescent="0.25">
      <c r="A5">
        <v>2</v>
      </c>
      <c r="B5">
        <v>3</v>
      </c>
      <c r="C5">
        <v>2015062971</v>
      </c>
      <c r="D5" t="s">
        <v>870</v>
      </c>
      <c r="E5" t="s">
        <v>93</v>
      </c>
      <c r="F5">
        <v>2005</v>
      </c>
      <c r="G5" t="s">
        <v>80</v>
      </c>
      <c r="H5" t="s">
        <v>81</v>
      </c>
      <c r="I5" s="40">
        <v>4.7384259259259298E-4</v>
      </c>
      <c r="J5" s="40">
        <v>4.0509259259259302E-6</v>
      </c>
      <c r="K5">
        <v>85.74</v>
      </c>
    </row>
    <row r="6" spans="1:11" x14ac:dyDescent="0.25">
      <c r="A6">
        <v>3</v>
      </c>
      <c r="B6">
        <v>2</v>
      </c>
      <c r="C6">
        <v>201307992</v>
      </c>
      <c r="D6" t="s">
        <v>871</v>
      </c>
      <c r="E6" t="s">
        <v>178</v>
      </c>
      <c r="F6">
        <v>2005</v>
      </c>
      <c r="G6" t="s">
        <v>80</v>
      </c>
      <c r="H6" t="s">
        <v>776</v>
      </c>
      <c r="I6" s="40">
        <v>4.7939814814814801E-4</v>
      </c>
      <c r="J6" s="40">
        <v>9.6064814814814793E-6</v>
      </c>
      <c r="K6">
        <v>97.73</v>
      </c>
    </row>
    <row r="7" spans="1:11" x14ac:dyDescent="0.25">
      <c r="A7">
        <v>4</v>
      </c>
      <c r="B7">
        <v>1</v>
      </c>
      <c r="C7">
        <v>2014071970</v>
      </c>
      <c r="D7" t="s">
        <v>872</v>
      </c>
      <c r="E7" t="s">
        <v>182</v>
      </c>
      <c r="F7">
        <v>2005</v>
      </c>
      <c r="G7" t="s">
        <v>106</v>
      </c>
      <c r="H7" t="s">
        <v>107</v>
      </c>
      <c r="I7" s="40">
        <v>4.8391203703703698E-4</v>
      </c>
      <c r="J7" s="40">
        <v>1.41203703703704E-5</v>
      </c>
      <c r="K7">
        <v>107.47</v>
      </c>
    </row>
    <row r="8" spans="1:11" x14ac:dyDescent="0.25">
      <c r="A8">
        <v>5</v>
      </c>
      <c r="B8">
        <v>11</v>
      </c>
      <c r="C8">
        <v>2018080527</v>
      </c>
      <c r="D8" t="s">
        <v>873</v>
      </c>
      <c r="E8" t="s">
        <v>755</v>
      </c>
      <c r="F8">
        <v>2005</v>
      </c>
      <c r="H8" t="s">
        <v>778</v>
      </c>
      <c r="I8" s="40">
        <v>4.9293981481481498E-4</v>
      </c>
      <c r="J8" s="40">
        <v>2.31481481481481E-5</v>
      </c>
      <c r="K8">
        <v>126.95</v>
      </c>
    </row>
    <row r="9" spans="1:11" x14ac:dyDescent="0.25">
      <c r="A9">
        <v>6</v>
      </c>
      <c r="B9">
        <v>5</v>
      </c>
      <c r="C9">
        <v>2014071929</v>
      </c>
      <c r="D9" t="s">
        <v>874</v>
      </c>
      <c r="E9" t="s">
        <v>63</v>
      </c>
      <c r="F9">
        <v>2005</v>
      </c>
      <c r="G9" t="s">
        <v>64</v>
      </c>
      <c r="H9" t="s">
        <v>135</v>
      </c>
      <c r="I9" s="40">
        <v>4.9791666666666701E-4</v>
      </c>
      <c r="J9" s="40">
        <v>2.8124999999999999E-5</v>
      </c>
      <c r="K9">
        <v>137.69</v>
      </c>
    </row>
    <row r="10" spans="1:11" x14ac:dyDescent="0.25">
      <c r="A10">
        <v>7</v>
      </c>
      <c r="B10">
        <v>9</v>
      </c>
      <c r="C10">
        <v>2016071158</v>
      </c>
      <c r="D10" t="s">
        <v>875</v>
      </c>
      <c r="E10" t="s">
        <v>538</v>
      </c>
      <c r="F10">
        <v>2006</v>
      </c>
      <c r="G10" t="s">
        <v>782</v>
      </c>
      <c r="H10" t="s">
        <v>56</v>
      </c>
      <c r="I10" s="40">
        <v>5.0393518518518495E-4</v>
      </c>
      <c r="J10" s="40">
        <v>3.4143518518518502E-5</v>
      </c>
      <c r="K10">
        <v>150.66999999999999</v>
      </c>
    </row>
    <row r="11" spans="1:11" x14ac:dyDescent="0.25">
      <c r="A11">
        <v>8</v>
      </c>
      <c r="B11">
        <v>8</v>
      </c>
      <c r="C11">
        <v>2014071989</v>
      </c>
      <c r="D11" t="s">
        <v>876</v>
      </c>
      <c r="E11" t="s">
        <v>147</v>
      </c>
      <c r="F11">
        <v>2005</v>
      </c>
      <c r="G11" t="s">
        <v>80</v>
      </c>
      <c r="H11" t="s">
        <v>776</v>
      </c>
      <c r="I11" s="40">
        <v>5.0601851851851903E-4</v>
      </c>
      <c r="J11" s="40">
        <v>3.6226851851851802E-5</v>
      </c>
      <c r="K11">
        <v>155.16999999999999</v>
      </c>
    </row>
    <row r="12" spans="1:11" x14ac:dyDescent="0.25">
      <c r="A12">
        <v>9</v>
      </c>
      <c r="B12">
        <v>7</v>
      </c>
      <c r="C12">
        <v>2015073354</v>
      </c>
      <c r="D12" t="s">
        <v>877</v>
      </c>
      <c r="E12" t="s">
        <v>189</v>
      </c>
      <c r="F12">
        <v>2005</v>
      </c>
      <c r="G12" t="s">
        <v>80</v>
      </c>
      <c r="H12" t="s">
        <v>776</v>
      </c>
      <c r="I12" s="40">
        <v>5.0775462962963003E-4</v>
      </c>
      <c r="J12" s="40">
        <v>3.7962962962962998E-5</v>
      </c>
      <c r="K12">
        <v>158.91999999999999</v>
      </c>
    </row>
    <row r="13" spans="1:11" x14ac:dyDescent="0.25">
      <c r="A13">
        <v>10</v>
      </c>
      <c r="B13">
        <v>15</v>
      </c>
      <c r="C13">
        <v>2018080528</v>
      </c>
      <c r="D13" t="s">
        <v>878</v>
      </c>
      <c r="E13" t="s">
        <v>757</v>
      </c>
      <c r="F13">
        <v>2005</v>
      </c>
      <c r="H13" t="s">
        <v>778</v>
      </c>
      <c r="I13" s="40">
        <v>5.09259259259259E-4</v>
      </c>
      <c r="J13" s="40">
        <v>3.9467592592592598E-5</v>
      </c>
      <c r="K13">
        <v>162.16</v>
      </c>
    </row>
    <row r="14" spans="1:11" x14ac:dyDescent="0.25">
      <c r="A14">
        <v>11</v>
      </c>
      <c r="B14">
        <v>13</v>
      </c>
      <c r="C14">
        <v>2018080529</v>
      </c>
      <c r="D14" t="s">
        <v>879</v>
      </c>
      <c r="E14" t="s">
        <v>747</v>
      </c>
      <c r="F14">
        <v>2005</v>
      </c>
      <c r="H14" t="s">
        <v>778</v>
      </c>
      <c r="I14" s="40">
        <v>5.28356481481481E-4</v>
      </c>
      <c r="J14" s="40">
        <v>5.8564814814814799E-5</v>
      </c>
      <c r="K14">
        <v>203.37</v>
      </c>
    </row>
    <row r="15" spans="1:11" x14ac:dyDescent="0.25">
      <c r="A15">
        <v>12</v>
      </c>
      <c r="B15">
        <v>10</v>
      </c>
      <c r="C15">
        <v>2018070435</v>
      </c>
      <c r="D15" t="s">
        <v>880</v>
      </c>
      <c r="E15" t="s">
        <v>638</v>
      </c>
      <c r="F15">
        <v>2005</v>
      </c>
      <c r="I15" s="40">
        <v>5.3310185185185199E-4</v>
      </c>
      <c r="J15" s="40">
        <v>6.3310185185185195E-5</v>
      </c>
      <c r="K15">
        <v>213.61</v>
      </c>
    </row>
    <row r="16" spans="1:11" x14ac:dyDescent="0.25">
      <c r="A16">
        <v>13</v>
      </c>
      <c r="B16">
        <v>6</v>
      </c>
      <c r="C16">
        <v>201306273</v>
      </c>
      <c r="D16" t="s">
        <v>881</v>
      </c>
      <c r="E16" t="s">
        <v>139</v>
      </c>
      <c r="F16">
        <v>2005</v>
      </c>
      <c r="I16" s="40">
        <v>5.3981481481481502E-4</v>
      </c>
      <c r="J16" s="40">
        <v>7.0023148148148104E-5</v>
      </c>
      <c r="K16">
        <v>228.1</v>
      </c>
    </row>
    <row r="17" spans="1:11" x14ac:dyDescent="0.25">
      <c r="A17">
        <v>14</v>
      </c>
      <c r="B17">
        <v>4</v>
      </c>
      <c r="C17">
        <v>2014071926</v>
      </c>
      <c r="D17" t="s">
        <v>882</v>
      </c>
      <c r="E17" t="s">
        <v>90</v>
      </c>
      <c r="F17">
        <v>2005</v>
      </c>
      <c r="G17" t="s">
        <v>80</v>
      </c>
      <c r="H17" t="s">
        <v>776</v>
      </c>
      <c r="I17" s="40">
        <v>5.42939814814815E-4</v>
      </c>
      <c r="J17" s="40">
        <v>7.3148148148148193E-5</v>
      </c>
      <c r="K17">
        <v>234.84</v>
      </c>
    </row>
    <row r="18" spans="1:11" x14ac:dyDescent="0.25">
      <c r="A18">
        <v>15</v>
      </c>
      <c r="B18">
        <v>18</v>
      </c>
      <c r="C18">
        <v>2018080535</v>
      </c>
      <c r="D18" t="s">
        <v>883</v>
      </c>
      <c r="E18" t="s">
        <v>742</v>
      </c>
      <c r="F18">
        <v>2006</v>
      </c>
      <c r="H18" t="s">
        <v>778</v>
      </c>
      <c r="I18" s="40">
        <v>5.4386574074074103E-4</v>
      </c>
      <c r="J18" s="40">
        <v>7.40740740740741E-5</v>
      </c>
      <c r="K18">
        <v>236.84</v>
      </c>
    </row>
    <row r="19" spans="1:11" x14ac:dyDescent="0.25">
      <c r="A19">
        <v>16</v>
      </c>
      <c r="B19">
        <v>20</v>
      </c>
      <c r="C19">
        <v>2018080530</v>
      </c>
      <c r="D19" t="s">
        <v>884</v>
      </c>
      <c r="E19" t="s">
        <v>759</v>
      </c>
      <c r="F19">
        <v>2006</v>
      </c>
      <c r="H19" t="s">
        <v>778</v>
      </c>
      <c r="I19" s="40">
        <v>5.6053240740740705E-4</v>
      </c>
      <c r="J19" s="40">
        <v>9.0740740740740707E-5</v>
      </c>
      <c r="K19">
        <v>272.8</v>
      </c>
    </row>
    <row r="20" spans="1:11" x14ac:dyDescent="0.25">
      <c r="A20">
        <v>17</v>
      </c>
      <c r="B20">
        <v>12</v>
      </c>
      <c r="C20">
        <v>2017053971</v>
      </c>
      <c r="D20" t="s">
        <v>885</v>
      </c>
      <c r="E20" t="s">
        <v>228</v>
      </c>
      <c r="F20">
        <v>2006</v>
      </c>
      <c r="H20" t="s">
        <v>776</v>
      </c>
      <c r="I20" s="40">
        <v>5.7685185185185205E-4</v>
      </c>
      <c r="J20" s="40">
        <v>1.07060185185185E-4</v>
      </c>
      <c r="K20">
        <v>308.02</v>
      </c>
    </row>
    <row r="21" spans="1:11" x14ac:dyDescent="0.25">
      <c r="A21">
        <v>18</v>
      </c>
      <c r="B21">
        <v>14</v>
      </c>
      <c r="C21">
        <v>2014071922</v>
      </c>
      <c r="D21" t="s">
        <v>886</v>
      </c>
      <c r="E21" t="s">
        <v>253</v>
      </c>
      <c r="F21">
        <v>2006</v>
      </c>
      <c r="G21" t="s">
        <v>106</v>
      </c>
      <c r="H21" t="s">
        <v>107</v>
      </c>
      <c r="I21" s="40">
        <v>5.7997685185185203E-4</v>
      </c>
      <c r="J21" s="40">
        <v>1.1018518518518501E-4</v>
      </c>
      <c r="K21">
        <v>314.76</v>
      </c>
    </row>
    <row r="22" spans="1:11" x14ac:dyDescent="0.25">
      <c r="A22">
        <v>19</v>
      </c>
      <c r="B22">
        <v>19</v>
      </c>
      <c r="C22">
        <v>2017071899</v>
      </c>
      <c r="D22" t="s">
        <v>887</v>
      </c>
      <c r="E22" t="s">
        <v>379</v>
      </c>
      <c r="F22">
        <v>2006</v>
      </c>
      <c r="G22" t="s">
        <v>106</v>
      </c>
      <c r="H22" t="s">
        <v>107</v>
      </c>
      <c r="I22" s="40">
        <v>5.8321759259259297E-4</v>
      </c>
      <c r="J22" s="40">
        <v>1.13425925925926E-4</v>
      </c>
      <c r="K22">
        <v>321.75</v>
      </c>
    </row>
    <row r="23" spans="1:11" x14ac:dyDescent="0.25">
      <c r="A23">
        <v>20</v>
      </c>
      <c r="B23">
        <v>16</v>
      </c>
      <c r="C23">
        <v>2018080532</v>
      </c>
      <c r="D23" t="s">
        <v>208</v>
      </c>
      <c r="E23" t="s">
        <v>762</v>
      </c>
      <c r="F23">
        <v>2006</v>
      </c>
      <c r="H23" t="s">
        <v>778</v>
      </c>
      <c r="I23" s="40">
        <v>6.0451388888888903E-4</v>
      </c>
      <c r="J23" s="40">
        <v>1.34722222222222E-4</v>
      </c>
      <c r="K23">
        <v>367.71</v>
      </c>
    </row>
    <row r="26" spans="1:11" x14ac:dyDescent="0.25">
      <c r="A26" t="s">
        <v>787</v>
      </c>
    </row>
    <row r="27" spans="1:11" x14ac:dyDescent="0.25">
      <c r="A27">
        <v>1</v>
      </c>
      <c r="B27">
        <v>36</v>
      </c>
      <c r="C27">
        <v>2018080538</v>
      </c>
      <c r="D27" t="s">
        <v>888</v>
      </c>
      <c r="E27" t="s">
        <v>745</v>
      </c>
      <c r="F27">
        <v>2003</v>
      </c>
      <c r="H27" t="s">
        <v>778</v>
      </c>
      <c r="I27" s="40">
        <v>4.6805555555555598E-4</v>
      </c>
      <c r="K27">
        <v>73.25</v>
      </c>
    </row>
    <row r="28" spans="1:11" x14ac:dyDescent="0.25">
      <c r="A28">
        <v>2</v>
      </c>
      <c r="B28">
        <v>29</v>
      </c>
      <c r="C28">
        <v>2015073168</v>
      </c>
      <c r="D28" t="s">
        <v>872</v>
      </c>
      <c r="E28" t="s">
        <v>327</v>
      </c>
      <c r="F28">
        <v>2004</v>
      </c>
      <c r="G28" t="s">
        <v>106</v>
      </c>
      <c r="H28" t="s">
        <v>107</v>
      </c>
      <c r="I28" s="40">
        <v>4.7280092592592599E-4</v>
      </c>
      <c r="J28" s="40">
        <v>4.7453703703703696E-6</v>
      </c>
      <c r="K28">
        <v>83.49</v>
      </c>
    </row>
    <row r="29" spans="1:11" x14ac:dyDescent="0.25">
      <c r="A29">
        <v>3</v>
      </c>
      <c r="B29">
        <v>35</v>
      </c>
      <c r="C29">
        <v>2018080514</v>
      </c>
      <c r="D29" t="s">
        <v>889</v>
      </c>
      <c r="E29" t="s">
        <v>170</v>
      </c>
      <c r="F29">
        <v>2003</v>
      </c>
      <c r="I29" s="40">
        <v>4.7372685185185202E-4</v>
      </c>
      <c r="J29" s="40">
        <v>5.6712962962963001E-6</v>
      </c>
      <c r="K29">
        <v>85.49</v>
      </c>
    </row>
    <row r="30" spans="1:11" x14ac:dyDescent="0.25">
      <c r="A30">
        <v>4</v>
      </c>
      <c r="B30">
        <v>39</v>
      </c>
      <c r="C30">
        <v>2018080536</v>
      </c>
      <c r="D30" t="s">
        <v>890</v>
      </c>
      <c r="E30" t="s">
        <v>750</v>
      </c>
      <c r="F30">
        <v>2004</v>
      </c>
      <c r="H30" t="s">
        <v>778</v>
      </c>
      <c r="I30" s="40">
        <v>4.86226851851852E-4</v>
      </c>
      <c r="J30" s="40">
        <v>1.8171296296296302E-5</v>
      </c>
      <c r="K30">
        <v>112.46</v>
      </c>
    </row>
    <row r="31" spans="1:11" x14ac:dyDescent="0.25">
      <c r="A31">
        <v>5</v>
      </c>
      <c r="B31">
        <v>31</v>
      </c>
      <c r="C31">
        <v>201307952</v>
      </c>
      <c r="D31" t="s">
        <v>891</v>
      </c>
      <c r="E31" t="s">
        <v>318</v>
      </c>
      <c r="F31">
        <v>2004</v>
      </c>
      <c r="G31" t="s">
        <v>106</v>
      </c>
      <c r="H31" t="s">
        <v>107</v>
      </c>
      <c r="I31" s="40">
        <v>4.8680555555555603E-4</v>
      </c>
      <c r="J31" s="40">
        <v>1.8749999999999998E-5</v>
      </c>
      <c r="K31">
        <v>113.71</v>
      </c>
    </row>
    <row r="32" spans="1:11" x14ac:dyDescent="0.25">
      <c r="A32">
        <v>6</v>
      </c>
      <c r="B32">
        <v>28</v>
      </c>
      <c r="C32">
        <v>201307964</v>
      </c>
      <c r="D32" t="s">
        <v>892</v>
      </c>
      <c r="E32" t="s">
        <v>253</v>
      </c>
      <c r="F32">
        <v>2004</v>
      </c>
      <c r="G32" t="s">
        <v>106</v>
      </c>
      <c r="H32" t="s">
        <v>107</v>
      </c>
      <c r="I32" s="40">
        <v>4.8842592592592601E-4</v>
      </c>
      <c r="J32" s="40">
        <v>2.03703703703704E-5</v>
      </c>
      <c r="K32">
        <v>117.21</v>
      </c>
    </row>
    <row r="33" spans="1:11" x14ac:dyDescent="0.25">
      <c r="A33">
        <v>7</v>
      </c>
      <c r="B33">
        <v>22</v>
      </c>
      <c r="C33">
        <v>201306123</v>
      </c>
      <c r="D33" t="s">
        <v>893</v>
      </c>
      <c r="E33" t="s">
        <v>305</v>
      </c>
      <c r="F33">
        <v>2003</v>
      </c>
      <c r="G33" t="s">
        <v>131</v>
      </c>
      <c r="H33" t="s">
        <v>132</v>
      </c>
      <c r="I33" s="40">
        <v>4.8923611111111097E-4</v>
      </c>
      <c r="J33" s="40">
        <v>2.11805555555556E-5</v>
      </c>
      <c r="K33">
        <v>118.95</v>
      </c>
    </row>
    <row r="34" spans="1:11" x14ac:dyDescent="0.25">
      <c r="A34">
        <v>8</v>
      </c>
      <c r="B34">
        <v>21</v>
      </c>
      <c r="C34">
        <v>201306319</v>
      </c>
      <c r="D34" t="s">
        <v>894</v>
      </c>
      <c r="E34" t="s">
        <v>105</v>
      </c>
      <c r="F34">
        <v>2003</v>
      </c>
      <c r="G34" t="s">
        <v>106</v>
      </c>
      <c r="H34" t="s">
        <v>107</v>
      </c>
      <c r="I34" s="40">
        <v>4.9699074074074099E-4</v>
      </c>
      <c r="J34" s="40">
        <v>2.89351851851852E-5</v>
      </c>
      <c r="K34">
        <v>135.69</v>
      </c>
    </row>
    <row r="35" spans="1:11" x14ac:dyDescent="0.25">
      <c r="A35">
        <v>9</v>
      </c>
      <c r="B35">
        <v>33</v>
      </c>
      <c r="C35">
        <v>201306271</v>
      </c>
      <c r="D35" t="s">
        <v>895</v>
      </c>
      <c r="E35" t="s">
        <v>139</v>
      </c>
      <c r="F35">
        <v>2004</v>
      </c>
      <c r="I35" s="40">
        <v>4.9942129629629598E-4</v>
      </c>
      <c r="J35" s="40">
        <v>3.13657407407407E-5</v>
      </c>
      <c r="K35">
        <v>140.93</v>
      </c>
    </row>
    <row r="36" spans="1:11" x14ac:dyDescent="0.25">
      <c r="A36">
        <v>10</v>
      </c>
      <c r="B36">
        <v>32</v>
      </c>
      <c r="C36">
        <v>2015073139</v>
      </c>
      <c r="D36" t="s">
        <v>896</v>
      </c>
      <c r="E36" t="s">
        <v>241</v>
      </c>
      <c r="F36">
        <v>2004</v>
      </c>
      <c r="G36" t="s">
        <v>64</v>
      </c>
      <c r="H36" t="s">
        <v>135</v>
      </c>
      <c r="I36" s="40">
        <v>5.0000000000000001E-4</v>
      </c>
      <c r="J36" s="40">
        <v>3.19444444444444E-5</v>
      </c>
      <c r="K36">
        <v>142.18</v>
      </c>
    </row>
    <row r="37" spans="1:11" x14ac:dyDescent="0.25">
      <c r="A37">
        <v>11</v>
      </c>
      <c r="B37">
        <v>27</v>
      </c>
      <c r="C37">
        <v>2013101667</v>
      </c>
      <c r="D37" t="s">
        <v>897</v>
      </c>
      <c r="E37" t="s">
        <v>376</v>
      </c>
      <c r="F37">
        <v>2003</v>
      </c>
      <c r="G37" t="s">
        <v>51</v>
      </c>
      <c r="H37" t="s">
        <v>51</v>
      </c>
      <c r="I37" s="40">
        <v>5.0497685185185205E-4</v>
      </c>
      <c r="J37" s="40">
        <v>3.6921296296296303E-5</v>
      </c>
      <c r="K37">
        <v>152.91999999999999</v>
      </c>
    </row>
    <row r="38" spans="1:11" x14ac:dyDescent="0.25">
      <c r="A38">
        <v>12</v>
      </c>
      <c r="B38">
        <v>26</v>
      </c>
      <c r="C38">
        <v>201306112</v>
      </c>
      <c r="D38" t="s">
        <v>898</v>
      </c>
      <c r="E38" t="s">
        <v>366</v>
      </c>
      <c r="F38">
        <v>2004</v>
      </c>
      <c r="G38" t="s">
        <v>106</v>
      </c>
      <c r="H38" t="s">
        <v>107</v>
      </c>
      <c r="I38" s="40">
        <v>5.1076388888888905E-4</v>
      </c>
      <c r="J38" s="40">
        <v>4.2708333333333299E-5</v>
      </c>
      <c r="K38">
        <v>165.41</v>
      </c>
    </row>
    <row r="39" spans="1:11" x14ac:dyDescent="0.25">
      <c r="A39">
        <v>13</v>
      </c>
      <c r="B39">
        <v>23</v>
      </c>
      <c r="C39">
        <v>201301514</v>
      </c>
      <c r="D39" t="s">
        <v>899</v>
      </c>
      <c r="E39" t="s">
        <v>277</v>
      </c>
      <c r="F39">
        <v>2003</v>
      </c>
      <c r="G39" t="s">
        <v>51</v>
      </c>
      <c r="H39" t="s">
        <v>51</v>
      </c>
      <c r="I39" s="40">
        <v>5.1585648148148205E-4</v>
      </c>
      <c r="J39" s="40">
        <v>4.7800925925925901E-5</v>
      </c>
      <c r="K39">
        <v>176.4</v>
      </c>
    </row>
    <row r="40" spans="1:11" x14ac:dyDescent="0.25">
      <c r="A40">
        <v>14</v>
      </c>
      <c r="B40">
        <v>24</v>
      </c>
      <c r="C40">
        <v>201307621</v>
      </c>
      <c r="D40" t="s">
        <v>900</v>
      </c>
      <c r="E40" t="s">
        <v>116</v>
      </c>
      <c r="F40">
        <v>2003</v>
      </c>
      <c r="G40" t="s">
        <v>80</v>
      </c>
      <c r="H40" t="s">
        <v>776</v>
      </c>
      <c r="I40" s="40">
        <v>5.2025462962962995E-4</v>
      </c>
      <c r="J40" s="40">
        <v>5.2199074074074097E-5</v>
      </c>
      <c r="K40">
        <v>185.89</v>
      </c>
    </row>
    <row r="41" spans="1:11" x14ac:dyDescent="0.25">
      <c r="A41">
        <v>15</v>
      </c>
      <c r="B41">
        <v>25</v>
      </c>
      <c r="C41">
        <v>2014061818</v>
      </c>
      <c r="D41" t="s">
        <v>901</v>
      </c>
      <c r="E41" t="s">
        <v>320</v>
      </c>
      <c r="F41">
        <v>2004</v>
      </c>
      <c r="G41" t="s">
        <v>51</v>
      </c>
      <c r="I41" s="40">
        <v>5.2442129629629605E-4</v>
      </c>
      <c r="J41" s="40">
        <v>5.6365740740740698E-5</v>
      </c>
      <c r="K41">
        <v>194.88</v>
      </c>
    </row>
    <row r="42" spans="1:11" x14ac:dyDescent="0.25">
      <c r="A42">
        <v>16</v>
      </c>
      <c r="B42">
        <v>40</v>
      </c>
      <c r="C42">
        <v>2018080523</v>
      </c>
      <c r="D42" t="s">
        <v>902</v>
      </c>
      <c r="E42" t="s">
        <v>773</v>
      </c>
      <c r="F42">
        <v>2003</v>
      </c>
      <c r="I42" s="40">
        <v>5.3078703703703697E-4</v>
      </c>
      <c r="J42" s="40">
        <v>6.2731481481481495E-5</v>
      </c>
      <c r="K42">
        <v>208.62</v>
      </c>
    </row>
    <row r="43" spans="1:11" x14ac:dyDescent="0.25">
      <c r="A43">
        <v>17</v>
      </c>
      <c r="B43">
        <v>34</v>
      </c>
      <c r="C43">
        <v>2014072020</v>
      </c>
      <c r="D43" t="s">
        <v>903</v>
      </c>
      <c r="E43" t="s">
        <v>364</v>
      </c>
      <c r="F43">
        <v>2004</v>
      </c>
      <c r="G43" t="s">
        <v>106</v>
      </c>
      <c r="I43" s="40">
        <v>5.3773148148148202E-4</v>
      </c>
      <c r="J43" s="40">
        <v>6.9675925925925897E-5</v>
      </c>
      <c r="K43">
        <v>223.6</v>
      </c>
    </row>
    <row r="44" spans="1:11" x14ac:dyDescent="0.25">
      <c r="A44">
        <v>18</v>
      </c>
      <c r="B44">
        <v>30</v>
      </c>
      <c r="C44">
        <v>2015093768</v>
      </c>
      <c r="D44" t="s">
        <v>904</v>
      </c>
      <c r="E44" t="s">
        <v>226</v>
      </c>
      <c r="F44">
        <v>2004</v>
      </c>
      <c r="G44" t="s">
        <v>51</v>
      </c>
      <c r="H44" t="s">
        <v>776</v>
      </c>
      <c r="I44" s="40">
        <v>5.4826388888888904E-4</v>
      </c>
      <c r="J44" s="40">
        <v>8.0208333333333295E-5</v>
      </c>
      <c r="K44">
        <v>246.33</v>
      </c>
    </row>
    <row r="45" spans="1:11" x14ac:dyDescent="0.25">
      <c r="A45">
        <v>19</v>
      </c>
      <c r="B45">
        <v>38</v>
      </c>
      <c r="C45">
        <v>2018080531</v>
      </c>
      <c r="D45" t="s">
        <v>905</v>
      </c>
      <c r="E45" t="s">
        <v>761</v>
      </c>
      <c r="F45">
        <v>2004</v>
      </c>
      <c r="H45" t="s">
        <v>778</v>
      </c>
      <c r="I45" s="40">
        <v>5.6967592592592595E-4</v>
      </c>
      <c r="J45" s="40">
        <v>1.0162037037037E-4</v>
      </c>
      <c r="K45">
        <v>292.52999999999997</v>
      </c>
    </row>
    <row r="46" spans="1:11" x14ac:dyDescent="0.25">
      <c r="A46">
        <v>20</v>
      </c>
      <c r="B46">
        <v>37</v>
      </c>
      <c r="C46">
        <v>2017061784</v>
      </c>
      <c r="D46" t="s">
        <v>906</v>
      </c>
      <c r="E46" t="s">
        <v>228</v>
      </c>
      <c r="F46">
        <v>2003</v>
      </c>
      <c r="H46" t="s">
        <v>776</v>
      </c>
      <c r="I46" s="40">
        <v>5.7141203703703705E-4</v>
      </c>
      <c r="J46" s="40">
        <v>1.0335648148148101E-4</v>
      </c>
      <c r="K46">
        <v>296.27999999999997</v>
      </c>
    </row>
    <row r="49" spans="1:11" x14ac:dyDescent="0.25">
      <c r="A49" t="s">
        <v>802</v>
      </c>
    </row>
    <row r="50" spans="1:11" x14ac:dyDescent="0.25">
      <c r="A50">
        <v>1</v>
      </c>
      <c r="B50">
        <v>42</v>
      </c>
      <c r="C50">
        <v>2018050257</v>
      </c>
      <c r="D50" t="s">
        <v>907</v>
      </c>
      <c r="E50" t="s">
        <v>908</v>
      </c>
      <c r="F50">
        <v>2001</v>
      </c>
      <c r="G50" t="s">
        <v>782</v>
      </c>
      <c r="H50" t="s">
        <v>56</v>
      </c>
      <c r="I50" s="40">
        <v>5.2546296296296304E-4</v>
      </c>
      <c r="K50">
        <v>197.13</v>
      </c>
    </row>
    <row r="51" spans="1:11" x14ac:dyDescent="0.25">
      <c r="A51">
        <v>2</v>
      </c>
      <c r="B51">
        <v>43</v>
      </c>
      <c r="C51">
        <v>2018070328</v>
      </c>
      <c r="D51" t="s">
        <v>909</v>
      </c>
      <c r="E51" t="s">
        <v>540</v>
      </c>
      <c r="F51">
        <v>2002</v>
      </c>
      <c r="H51" t="s">
        <v>776</v>
      </c>
      <c r="I51" s="40">
        <v>6.4733796296296295E-4</v>
      </c>
      <c r="J51" s="40">
        <v>1.2187499999999999E-4</v>
      </c>
      <c r="K51">
        <v>460.12</v>
      </c>
    </row>
    <row r="52" spans="1:11" x14ac:dyDescent="0.25">
      <c r="A52">
        <v>3</v>
      </c>
      <c r="B52">
        <v>41</v>
      </c>
      <c r="C52">
        <v>2018070347</v>
      </c>
      <c r="D52" t="s">
        <v>910</v>
      </c>
      <c r="E52" t="s">
        <v>578</v>
      </c>
      <c r="F52">
        <v>2000</v>
      </c>
      <c r="G52" t="s">
        <v>51</v>
      </c>
      <c r="H52" t="s">
        <v>51</v>
      </c>
      <c r="I52" s="40">
        <v>6.9525462962962998E-4</v>
      </c>
      <c r="J52" s="40">
        <v>1.6979166666666699E-4</v>
      </c>
      <c r="K52">
        <v>563.51</v>
      </c>
    </row>
    <row r="55" spans="1:11" x14ac:dyDescent="0.25">
      <c r="A55" t="s">
        <v>804</v>
      </c>
    </row>
    <row r="56" spans="1:11" x14ac:dyDescent="0.25">
      <c r="A56">
        <v>1</v>
      </c>
      <c r="B56">
        <v>50</v>
      </c>
      <c r="C56">
        <v>201307849</v>
      </c>
      <c r="D56" t="s">
        <v>911</v>
      </c>
      <c r="E56" t="s">
        <v>193</v>
      </c>
      <c r="F56">
        <v>2005</v>
      </c>
      <c r="G56" t="s">
        <v>80</v>
      </c>
      <c r="H56" t="s">
        <v>81</v>
      </c>
      <c r="I56" s="40">
        <v>4.6238425925925901E-4</v>
      </c>
      <c r="K56">
        <v>115.37</v>
      </c>
    </row>
    <row r="57" spans="1:11" x14ac:dyDescent="0.25">
      <c r="A57">
        <v>2</v>
      </c>
      <c r="B57">
        <v>44</v>
      </c>
      <c r="C57">
        <v>201307704</v>
      </c>
      <c r="D57" t="s">
        <v>912</v>
      </c>
      <c r="E57" t="s">
        <v>145</v>
      </c>
      <c r="F57">
        <v>2005</v>
      </c>
      <c r="G57" t="s">
        <v>80</v>
      </c>
      <c r="H57" t="s">
        <v>107</v>
      </c>
      <c r="I57" s="40">
        <v>4.7048611111111097E-4</v>
      </c>
      <c r="J57" s="40">
        <v>8.1018518518518503E-6</v>
      </c>
      <c r="K57">
        <v>133.61000000000001</v>
      </c>
    </row>
    <row r="58" spans="1:11" x14ac:dyDescent="0.25">
      <c r="A58">
        <v>3</v>
      </c>
      <c r="B58">
        <v>54</v>
      </c>
      <c r="C58">
        <v>2016071183</v>
      </c>
      <c r="D58" t="s">
        <v>913</v>
      </c>
      <c r="E58" t="s">
        <v>552</v>
      </c>
      <c r="F58">
        <v>2006</v>
      </c>
      <c r="G58" t="s">
        <v>106</v>
      </c>
      <c r="H58" t="s">
        <v>107</v>
      </c>
      <c r="I58" s="40">
        <v>4.7094907407407399E-4</v>
      </c>
      <c r="J58" s="40">
        <v>8.5648148148148206E-6</v>
      </c>
      <c r="K58">
        <v>134.66</v>
      </c>
    </row>
    <row r="59" spans="1:11" x14ac:dyDescent="0.25">
      <c r="A59">
        <v>4</v>
      </c>
      <c r="B59">
        <v>51</v>
      </c>
      <c r="C59">
        <v>2013091328</v>
      </c>
      <c r="D59" t="s">
        <v>914</v>
      </c>
      <c r="E59" t="s">
        <v>203</v>
      </c>
      <c r="F59">
        <v>2005</v>
      </c>
      <c r="G59" t="s">
        <v>80</v>
      </c>
      <c r="H59" t="s">
        <v>776</v>
      </c>
      <c r="I59" s="40">
        <v>4.9247685185185202E-4</v>
      </c>
      <c r="J59" s="40">
        <v>3.00925925925926E-5</v>
      </c>
      <c r="K59">
        <v>183.14</v>
      </c>
    </row>
    <row r="60" spans="1:11" x14ac:dyDescent="0.25">
      <c r="A60">
        <v>5</v>
      </c>
      <c r="B60">
        <v>52</v>
      </c>
      <c r="C60">
        <v>201306321</v>
      </c>
      <c r="D60" t="s">
        <v>915</v>
      </c>
      <c r="E60" t="s">
        <v>105</v>
      </c>
      <c r="F60">
        <v>2005</v>
      </c>
      <c r="G60" t="s">
        <v>106</v>
      </c>
      <c r="H60" t="s">
        <v>107</v>
      </c>
      <c r="I60" s="40">
        <v>4.9386574074074101E-4</v>
      </c>
      <c r="J60" s="40">
        <v>3.1481481481481501E-5</v>
      </c>
      <c r="K60">
        <v>186.26</v>
      </c>
    </row>
    <row r="61" spans="1:11" x14ac:dyDescent="0.25">
      <c r="A61">
        <v>6</v>
      </c>
      <c r="B61">
        <v>57</v>
      </c>
      <c r="C61">
        <v>201307900</v>
      </c>
      <c r="D61" t="s">
        <v>916</v>
      </c>
      <c r="E61" t="s">
        <v>120</v>
      </c>
      <c r="F61">
        <v>2006</v>
      </c>
      <c r="G61" t="s">
        <v>106</v>
      </c>
      <c r="H61" t="s">
        <v>107</v>
      </c>
      <c r="I61" s="40">
        <v>4.9421296296296301E-4</v>
      </c>
      <c r="J61" s="40">
        <v>3.1828703703703701E-5</v>
      </c>
      <c r="K61">
        <v>187.04</v>
      </c>
    </row>
    <row r="62" spans="1:11" x14ac:dyDescent="0.25">
      <c r="A62">
        <v>7</v>
      </c>
      <c r="B62">
        <v>58</v>
      </c>
      <c r="C62">
        <v>2018060262</v>
      </c>
      <c r="D62" t="s">
        <v>917</v>
      </c>
      <c r="E62" t="s">
        <v>567</v>
      </c>
      <c r="F62">
        <v>2006</v>
      </c>
      <c r="G62" t="s">
        <v>80</v>
      </c>
      <c r="H62" t="s">
        <v>776</v>
      </c>
      <c r="I62" s="40">
        <v>5.0393518518518495E-4</v>
      </c>
      <c r="J62" s="40">
        <v>4.1550925925925898E-5</v>
      </c>
      <c r="K62">
        <v>208.94</v>
      </c>
    </row>
    <row r="63" spans="1:11" x14ac:dyDescent="0.25">
      <c r="A63">
        <v>8</v>
      </c>
      <c r="B63">
        <v>53</v>
      </c>
      <c r="C63">
        <v>2018070381</v>
      </c>
      <c r="D63" t="s">
        <v>918</v>
      </c>
      <c r="E63" t="s">
        <v>652</v>
      </c>
      <c r="F63">
        <v>2006</v>
      </c>
      <c r="G63" t="s">
        <v>80</v>
      </c>
      <c r="H63" t="s">
        <v>81</v>
      </c>
      <c r="I63" s="40">
        <v>5.2233796296296295E-4</v>
      </c>
      <c r="J63" s="40">
        <v>5.99537037037037E-5</v>
      </c>
      <c r="K63">
        <v>250.38</v>
      </c>
    </row>
    <row r="64" spans="1:11" x14ac:dyDescent="0.25">
      <c r="A64">
        <v>9</v>
      </c>
      <c r="B64">
        <v>49</v>
      </c>
      <c r="C64">
        <v>201307764</v>
      </c>
      <c r="D64" t="s">
        <v>919</v>
      </c>
      <c r="E64" t="s">
        <v>126</v>
      </c>
      <c r="F64">
        <v>2005</v>
      </c>
      <c r="G64" t="s">
        <v>80</v>
      </c>
      <c r="H64" t="s">
        <v>776</v>
      </c>
      <c r="I64" s="40">
        <v>5.2488425925925901E-4</v>
      </c>
      <c r="J64" s="40">
        <v>6.2500000000000001E-5</v>
      </c>
      <c r="K64">
        <v>256.12</v>
      </c>
    </row>
    <row r="65" spans="1:11" x14ac:dyDescent="0.25">
      <c r="A65">
        <v>10</v>
      </c>
      <c r="B65">
        <v>59</v>
      </c>
      <c r="C65">
        <v>2015073117</v>
      </c>
      <c r="D65" t="s">
        <v>920</v>
      </c>
      <c r="E65" t="s">
        <v>166</v>
      </c>
      <c r="F65">
        <v>2006</v>
      </c>
      <c r="G65" t="s">
        <v>106</v>
      </c>
      <c r="H65" t="s">
        <v>107</v>
      </c>
      <c r="I65" s="40">
        <v>5.2708333333333296E-4</v>
      </c>
      <c r="J65" s="40">
        <v>6.4699074074074103E-5</v>
      </c>
      <c r="K65">
        <v>261.07</v>
      </c>
    </row>
    <row r="66" spans="1:11" x14ac:dyDescent="0.25">
      <c r="A66">
        <v>11</v>
      </c>
      <c r="B66">
        <v>60</v>
      </c>
      <c r="C66">
        <v>2018030263</v>
      </c>
      <c r="D66" t="s">
        <v>921</v>
      </c>
      <c r="E66" t="s">
        <v>583</v>
      </c>
      <c r="F66">
        <v>2005</v>
      </c>
      <c r="G66" t="s">
        <v>80</v>
      </c>
      <c r="H66" t="s">
        <v>776</v>
      </c>
      <c r="I66" s="40">
        <v>5.78703703703704E-4</v>
      </c>
      <c r="J66" s="40">
        <v>1.16319444444444E-4</v>
      </c>
      <c r="K66">
        <v>377.32</v>
      </c>
    </row>
    <row r="67" spans="1:11" x14ac:dyDescent="0.25">
      <c r="A67">
        <v>12</v>
      </c>
      <c r="B67">
        <v>45</v>
      </c>
      <c r="C67">
        <v>201307906</v>
      </c>
      <c r="D67" t="s">
        <v>922</v>
      </c>
      <c r="E67" t="s">
        <v>128</v>
      </c>
      <c r="F67">
        <v>2005</v>
      </c>
      <c r="G67" t="s">
        <v>106</v>
      </c>
      <c r="H67" t="s">
        <v>107</v>
      </c>
      <c r="I67" s="40">
        <v>6.5590277777777804E-4</v>
      </c>
      <c r="J67" s="40">
        <v>1.93518518518519E-4</v>
      </c>
      <c r="K67">
        <v>551.16999999999996</v>
      </c>
    </row>
    <row r="70" spans="1:11" x14ac:dyDescent="0.25">
      <c r="A70" t="s">
        <v>811</v>
      </c>
    </row>
    <row r="71" spans="1:11" x14ac:dyDescent="0.25">
      <c r="A71">
        <v>1</v>
      </c>
      <c r="B71">
        <v>69</v>
      </c>
      <c r="C71">
        <v>2014061820</v>
      </c>
      <c r="D71" t="s">
        <v>923</v>
      </c>
      <c r="E71" t="s">
        <v>276</v>
      </c>
      <c r="F71">
        <v>2003</v>
      </c>
      <c r="G71" t="s">
        <v>106</v>
      </c>
      <c r="H71" t="s">
        <v>107</v>
      </c>
      <c r="I71" s="40">
        <v>4.4849537037036999E-4</v>
      </c>
      <c r="K71">
        <v>84.09</v>
      </c>
    </row>
    <row r="72" spans="1:11" x14ac:dyDescent="0.25">
      <c r="A72">
        <v>2</v>
      </c>
      <c r="B72">
        <v>63</v>
      </c>
      <c r="C72">
        <v>201306189</v>
      </c>
      <c r="D72" t="s">
        <v>924</v>
      </c>
      <c r="E72" t="s">
        <v>266</v>
      </c>
      <c r="F72">
        <v>2003</v>
      </c>
      <c r="G72" t="s">
        <v>80</v>
      </c>
      <c r="H72" t="s">
        <v>776</v>
      </c>
      <c r="I72" s="40">
        <v>4.5277777777777802E-4</v>
      </c>
      <c r="J72" s="40">
        <v>4.2824074074074103E-6</v>
      </c>
      <c r="K72">
        <v>93.73</v>
      </c>
    </row>
    <row r="73" spans="1:11" x14ac:dyDescent="0.25">
      <c r="A73">
        <v>3</v>
      </c>
      <c r="B73">
        <v>73</v>
      </c>
      <c r="C73">
        <v>2018080534</v>
      </c>
      <c r="D73" t="s">
        <v>924</v>
      </c>
      <c r="E73" t="s">
        <v>742</v>
      </c>
      <c r="F73">
        <v>2003</v>
      </c>
      <c r="H73" t="s">
        <v>778</v>
      </c>
      <c r="I73" s="40">
        <v>4.5891203703703703E-4</v>
      </c>
      <c r="J73" s="40">
        <v>1.04166666666667E-5</v>
      </c>
      <c r="K73">
        <v>107.55</v>
      </c>
    </row>
    <row r="74" spans="1:11" x14ac:dyDescent="0.25">
      <c r="A74">
        <v>4</v>
      </c>
      <c r="B74">
        <v>64</v>
      </c>
      <c r="C74">
        <v>201306324</v>
      </c>
      <c r="D74" t="s">
        <v>925</v>
      </c>
      <c r="E74" t="s">
        <v>345</v>
      </c>
      <c r="F74">
        <v>2003</v>
      </c>
      <c r="G74" t="s">
        <v>80</v>
      </c>
      <c r="I74" s="40">
        <v>4.5925925925925897E-4</v>
      </c>
      <c r="J74" s="40">
        <v>1.07638888888889E-5</v>
      </c>
      <c r="K74">
        <v>108.33</v>
      </c>
    </row>
    <row r="75" spans="1:11" x14ac:dyDescent="0.25">
      <c r="A75">
        <v>5</v>
      </c>
      <c r="B75">
        <v>66</v>
      </c>
      <c r="C75">
        <v>201307926</v>
      </c>
      <c r="D75" t="s">
        <v>926</v>
      </c>
      <c r="E75" t="s">
        <v>927</v>
      </c>
      <c r="F75">
        <v>2003</v>
      </c>
      <c r="G75" t="s">
        <v>106</v>
      </c>
      <c r="H75" t="s">
        <v>107</v>
      </c>
      <c r="I75" s="40">
        <v>4.6041666666666703E-4</v>
      </c>
      <c r="J75" s="40">
        <v>1.19212962962963E-5</v>
      </c>
      <c r="K75">
        <v>110.94</v>
      </c>
    </row>
    <row r="76" spans="1:11" x14ac:dyDescent="0.25">
      <c r="A76">
        <v>6</v>
      </c>
      <c r="B76">
        <v>75</v>
      </c>
      <c r="C76">
        <v>2018080526</v>
      </c>
      <c r="D76" t="s">
        <v>914</v>
      </c>
      <c r="E76" t="s">
        <v>753</v>
      </c>
      <c r="F76">
        <v>2004</v>
      </c>
      <c r="H76" t="s">
        <v>778</v>
      </c>
      <c r="I76" s="40">
        <v>4.7025462962962998E-4</v>
      </c>
      <c r="J76" s="40">
        <v>2.17592592592593E-5</v>
      </c>
      <c r="K76">
        <v>133.09</v>
      </c>
    </row>
    <row r="77" spans="1:11" x14ac:dyDescent="0.25">
      <c r="A77">
        <v>7</v>
      </c>
      <c r="B77">
        <v>62</v>
      </c>
      <c r="C77">
        <v>201306326</v>
      </c>
      <c r="D77" t="s">
        <v>925</v>
      </c>
      <c r="E77" t="s">
        <v>346</v>
      </c>
      <c r="F77">
        <v>2004</v>
      </c>
      <c r="G77" t="s">
        <v>106</v>
      </c>
      <c r="H77" t="s">
        <v>107</v>
      </c>
      <c r="I77" s="40">
        <v>4.7129629629629599E-4</v>
      </c>
      <c r="J77" s="40">
        <v>2.28009259259259E-5</v>
      </c>
      <c r="K77">
        <v>135.44</v>
      </c>
    </row>
    <row r="78" spans="1:11" x14ac:dyDescent="0.25">
      <c r="A78">
        <v>8</v>
      </c>
      <c r="B78">
        <v>71</v>
      </c>
      <c r="C78">
        <v>201307933</v>
      </c>
      <c r="D78" t="s">
        <v>919</v>
      </c>
      <c r="E78" t="s">
        <v>267</v>
      </c>
      <c r="F78">
        <v>2003</v>
      </c>
      <c r="G78" t="s">
        <v>782</v>
      </c>
      <c r="H78" t="s">
        <v>56</v>
      </c>
      <c r="I78" s="40">
        <v>4.7222222222222202E-4</v>
      </c>
      <c r="J78" s="40">
        <v>2.37268518518518E-5</v>
      </c>
      <c r="K78">
        <v>137.52000000000001</v>
      </c>
    </row>
    <row r="79" spans="1:11" x14ac:dyDescent="0.25">
      <c r="A79">
        <v>9</v>
      </c>
      <c r="B79">
        <v>61</v>
      </c>
      <c r="C79">
        <v>201306312</v>
      </c>
      <c r="D79" t="s">
        <v>928</v>
      </c>
      <c r="E79" t="s">
        <v>237</v>
      </c>
      <c r="F79">
        <v>2004</v>
      </c>
      <c r="G79" t="s">
        <v>106</v>
      </c>
      <c r="H79" t="s">
        <v>107</v>
      </c>
      <c r="I79" s="40">
        <v>4.7268518518518498E-4</v>
      </c>
      <c r="J79" s="40">
        <v>2.4189814814814801E-5</v>
      </c>
      <c r="K79">
        <v>138.56</v>
      </c>
    </row>
    <row r="80" spans="1:11" x14ac:dyDescent="0.25">
      <c r="A80">
        <v>10</v>
      </c>
      <c r="B80">
        <v>72</v>
      </c>
      <c r="C80">
        <v>201306499</v>
      </c>
      <c r="D80" t="s">
        <v>929</v>
      </c>
      <c r="E80" t="s">
        <v>210</v>
      </c>
      <c r="F80">
        <v>2004</v>
      </c>
      <c r="G80" t="s">
        <v>211</v>
      </c>
      <c r="H80" t="s">
        <v>107</v>
      </c>
      <c r="I80" s="40">
        <v>4.7604166666666698E-4</v>
      </c>
      <c r="J80" s="40">
        <v>2.7546296296296299E-5</v>
      </c>
      <c r="K80">
        <v>146.12</v>
      </c>
    </row>
    <row r="81" spans="1:11" x14ac:dyDescent="0.25">
      <c r="A81">
        <v>11</v>
      </c>
      <c r="B81">
        <v>76</v>
      </c>
      <c r="C81">
        <v>2018080533</v>
      </c>
      <c r="D81" t="s">
        <v>930</v>
      </c>
      <c r="E81" t="s">
        <v>742</v>
      </c>
      <c r="F81">
        <v>2004</v>
      </c>
      <c r="H81" t="s">
        <v>778</v>
      </c>
      <c r="I81" s="40">
        <v>4.7708333333333299E-4</v>
      </c>
      <c r="J81" s="40">
        <v>2.8587962962963E-5</v>
      </c>
      <c r="K81">
        <v>148.47</v>
      </c>
    </row>
    <row r="82" spans="1:11" x14ac:dyDescent="0.25">
      <c r="A82">
        <v>12</v>
      </c>
      <c r="B82">
        <v>67</v>
      </c>
      <c r="C82">
        <v>2015063056</v>
      </c>
      <c r="D82" t="s">
        <v>931</v>
      </c>
      <c r="E82" t="s">
        <v>378</v>
      </c>
      <c r="F82">
        <v>2003</v>
      </c>
      <c r="G82" t="s">
        <v>782</v>
      </c>
      <c r="H82" t="s">
        <v>56</v>
      </c>
      <c r="I82" s="40">
        <v>4.86574074074074E-4</v>
      </c>
      <c r="J82" s="40">
        <v>3.8078703703703697E-5</v>
      </c>
      <c r="K82">
        <v>169.84</v>
      </c>
    </row>
    <row r="83" spans="1:11" x14ac:dyDescent="0.25">
      <c r="A83">
        <v>13</v>
      </c>
      <c r="B83">
        <v>77</v>
      </c>
      <c r="C83">
        <v>2014071941</v>
      </c>
      <c r="D83" t="s">
        <v>932</v>
      </c>
      <c r="E83" t="s">
        <v>326</v>
      </c>
      <c r="F83">
        <v>2004</v>
      </c>
      <c r="G83" t="s">
        <v>106</v>
      </c>
      <c r="H83" t="s">
        <v>107</v>
      </c>
      <c r="I83" s="40">
        <v>4.9282407407407402E-4</v>
      </c>
      <c r="J83" s="40">
        <v>4.43287037037037E-5</v>
      </c>
      <c r="K83">
        <v>183.92</v>
      </c>
    </row>
    <row r="84" spans="1:11" x14ac:dyDescent="0.25">
      <c r="A84">
        <v>14</v>
      </c>
      <c r="B84">
        <v>74</v>
      </c>
      <c r="C84">
        <v>2018080537</v>
      </c>
      <c r="D84" t="s">
        <v>933</v>
      </c>
      <c r="E84" t="s">
        <v>748</v>
      </c>
      <c r="F84">
        <v>2003</v>
      </c>
      <c r="H84" t="s">
        <v>778</v>
      </c>
      <c r="I84" s="40">
        <v>5.0034722222222201E-4</v>
      </c>
      <c r="J84" s="40">
        <v>5.1851851851851897E-5</v>
      </c>
      <c r="K84">
        <v>200.86</v>
      </c>
    </row>
    <row r="85" spans="1:11" x14ac:dyDescent="0.25">
      <c r="A85">
        <v>15</v>
      </c>
      <c r="B85">
        <v>68</v>
      </c>
      <c r="C85">
        <v>2014071988</v>
      </c>
      <c r="D85" t="s">
        <v>934</v>
      </c>
      <c r="E85" t="s">
        <v>147</v>
      </c>
      <c r="F85">
        <v>2003</v>
      </c>
      <c r="G85" t="s">
        <v>80</v>
      </c>
      <c r="H85" t="s">
        <v>776</v>
      </c>
      <c r="I85" s="40">
        <v>5.01736111111111E-4</v>
      </c>
      <c r="J85" s="40">
        <v>5.3240740740740703E-5</v>
      </c>
      <c r="K85">
        <v>203.99</v>
      </c>
    </row>
    <row r="88" spans="1:11" x14ac:dyDescent="0.25">
      <c r="A88" t="s">
        <v>818</v>
      </c>
    </row>
    <row r="90" spans="1:11" x14ac:dyDescent="0.25">
      <c r="A90" t="s">
        <v>935</v>
      </c>
    </row>
    <row r="91" spans="1:11" x14ac:dyDescent="0.25">
      <c r="B91">
        <v>46</v>
      </c>
      <c r="C91">
        <v>201306272</v>
      </c>
      <c r="D91" t="s">
        <v>936</v>
      </c>
      <c r="E91" t="s">
        <v>139</v>
      </c>
      <c r="F91">
        <v>2005</v>
      </c>
    </row>
    <row r="92" spans="1:11" x14ac:dyDescent="0.25">
      <c r="B92">
        <v>47</v>
      </c>
      <c r="C92">
        <v>201307660</v>
      </c>
      <c r="D92" t="s">
        <v>937</v>
      </c>
      <c r="E92" t="s">
        <v>54</v>
      </c>
      <c r="F92">
        <v>2005</v>
      </c>
      <c r="G92" t="s">
        <v>782</v>
      </c>
      <c r="H92" t="s">
        <v>56</v>
      </c>
    </row>
    <row r="93" spans="1:11" x14ac:dyDescent="0.25">
      <c r="B93">
        <v>48</v>
      </c>
      <c r="C93">
        <v>2015063003</v>
      </c>
      <c r="D93" t="s">
        <v>938</v>
      </c>
      <c r="E93" t="s">
        <v>75</v>
      </c>
      <c r="F93">
        <v>2005</v>
      </c>
      <c r="G93" t="s">
        <v>106</v>
      </c>
      <c r="H93" t="s">
        <v>107</v>
      </c>
    </row>
    <row r="94" spans="1:11" x14ac:dyDescent="0.25">
      <c r="B94">
        <v>55</v>
      </c>
      <c r="C94">
        <v>2016081450</v>
      </c>
      <c r="D94" t="s">
        <v>939</v>
      </c>
      <c r="E94" t="s">
        <v>678</v>
      </c>
      <c r="F94">
        <v>2006</v>
      </c>
      <c r="G94" t="s">
        <v>106</v>
      </c>
      <c r="H94" t="s">
        <v>107</v>
      </c>
    </row>
    <row r="95" spans="1:11" x14ac:dyDescent="0.25">
      <c r="B95">
        <v>56</v>
      </c>
      <c r="C95">
        <v>201306500</v>
      </c>
      <c r="D95" t="s">
        <v>940</v>
      </c>
      <c r="E95" t="s">
        <v>210</v>
      </c>
      <c r="F95">
        <v>2006</v>
      </c>
      <c r="G95" t="s">
        <v>211</v>
      </c>
      <c r="H95" t="s">
        <v>107</v>
      </c>
    </row>
    <row r="96" spans="1:11" x14ac:dyDescent="0.25">
      <c r="B96">
        <v>65</v>
      </c>
      <c r="C96">
        <v>2014061778</v>
      </c>
      <c r="D96" t="s">
        <v>933</v>
      </c>
      <c r="E96" t="s">
        <v>271</v>
      </c>
      <c r="F96">
        <v>2004</v>
      </c>
      <c r="G96" t="s">
        <v>106</v>
      </c>
      <c r="H96" t="s">
        <v>107</v>
      </c>
    </row>
    <row r="97" spans="1:8" x14ac:dyDescent="0.25">
      <c r="B97">
        <v>70</v>
      </c>
      <c r="C97">
        <v>2015073124</v>
      </c>
      <c r="D97" t="s">
        <v>933</v>
      </c>
      <c r="E97" t="s">
        <v>272</v>
      </c>
      <c r="F97">
        <v>2004</v>
      </c>
      <c r="G97" t="s">
        <v>51</v>
      </c>
      <c r="H97" t="s">
        <v>51</v>
      </c>
    </row>
    <row r="100" spans="1:8" x14ac:dyDescent="0.25">
      <c r="A100" t="s">
        <v>849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FF3F1-7404-4690-859B-D31AE32F7229}">
  <dimension ref="A3:K103"/>
  <sheetViews>
    <sheetView workbookViewId="0">
      <selection sqref="A1:XFD1048576"/>
    </sheetView>
  </sheetViews>
  <sheetFormatPr defaultRowHeight="15" x14ac:dyDescent="0.25"/>
  <cols>
    <col min="3" max="3" width="11" bestFit="1" customWidth="1"/>
    <col min="4" max="4" width="17" bestFit="1" customWidth="1"/>
    <col min="5" max="5" width="13.85546875" bestFit="1" customWidth="1"/>
    <col min="6" max="6" width="5" bestFit="1" customWidth="1"/>
    <col min="7" max="7" width="29" bestFit="1" customWidth="1"/>
    <col min="8" max="8" width="29.28515625" bestFit="1" customWidth="1"/>
    <col min="9" max="10" width="8.140625" bestFit="1" customWidth="1"/>
    <col min="11" max="11" width="7" bestFit="1" customWidth="1"/>
  </cols>
  <sheetData>
    <row r="3" spans="1:11" x14ac:dyDescent="0.25">
      <c r="A3" t="s">
        <v>774</v>
      </c>
    </row>
    <row r="4" spans="1:11" x14ac:dyDescent="0.25">
      <c r="A4">
        <v>1</v>
      </c>
      <c r="B4">
        <v>2</v>
      </c>
      <c r="C4">
        <v>201307992</v>
      </c>
      <c r="D4" t="s">
        <v>775</v>
      </c>
      <c r="E4" t="s">
        <v>177</v>
      </c>
      <c r="F4">
        <v>2005</v>
      </c>
      <c r="G4" t="s">
        <v>80</v>
      </c>
      <c r="H4" t="s">
        <v>776</v>
      </c>
      <c r="I4" s="40">
        <v>4.6030092592592601E-4</v>
      </c>
      <c r="K4">
        <v>70.37</v>
      </c>
    </row>
    <row r="5" spans="1:11" x14ac:dyDescent="0.25">
      <c r="A5">
        <v>2</v>
      </c>
      <c r="B5">
        <v>17</v>
      </c>
      <c r="C5">
        <v>2018070453</v>
      </c>
      <c r="D5" t="s">
        <v>780</v>
      </c>
      <c r="E5" t="s">
        <v>647</v>
      </c>
      <c r="F5">
        <v>2005</v>
      </c>
      <c r="G5" t="s">
        <v>80</v>
      </c>
      <c r="H5" t="s">
        <v>81</v>
      </c>
      <c r="I5" s="40">
        <v>4.6574074074074101E-4</v>
      </c>
      <c r="J5" s="40">
        <v>5.43981481481482E-6</v>
      </c>
      <c r="K5">
        <v>82.39</v>
      </c>
    </row>
    <row r="6" spans="1:11" x14ac:dyDescent="0.25">
      <c r="A6">
        <v>3</v>
      </c>
      <c r="B6">
        <v>3</v>
      </c>
      <c r="C6">
        <v>2015062971</v>
      </c>
      <c r="D6" t="s">
        <v>779</v>
      </c>
      <c r="E6" t="s">
        <v>92</v>
      </c>
      <c r="F6">
        <v>2005</v>
      </c>
      <c r="G6" t="s">
        <v>80</v>
      </c>
      <c r="H6" t="s">
        <v>81</v>
      </c>
      <c r="I6" s="40">
        <v>4.6793981481481502E-4</v>
      </c>
      <c r="J6" s="40">
        <v>7.6388888888888901E-6</v>
      </c>
      <c r="K6">
        <v>87.26</v>
      </c>
    </row>
    <row r="7" spans="1:11" x14ac:dyDescent="0.25">
      <c r="A7">
        <v>4</v>
      </c>
      <c r="B7">
        <v>11</v>
      </c>
      <c r="C7">
        <v>2018080527</v>
      </c>
      <c r="D7" t="s">
        <v>777</v>
      </c>
      <c r="E7" t="s">
        <v>754</v>
      </c>
      <c r="F7">
        <v>2005</v>
      </c>
      <c r="H7" t="s">
        <v>778</v>
      </c>
      <c r="I7" s="40">
        <v>4.7858796296296299E-4</v>
      </c>
      <c r="J7" s="40">
        <v>1.8287037037037001E-5</v>
      </c>
      <c r="K7">
        <v>110.8</v>
      </c>
    </row>
    <row r="8" spans="1:11" x14ac:dyDescent="0.25">
      <c r="A8">
        <v>5</v>
      </c>
      <c r="B8">
        <v>9</v>
      </c>
      <c r="C8">
        <v>2016071158</v>
      </c>
      <c r="D8" t="s">
        <v>725</v>
      </c>
      <c r="E8" t="s">
        <v>537</v>
      </c>
      <c r="F8">
        <v>2006</v>
      </c>
      <c r="G8" t="s">
        <v>782</v>
      </c>
      <c r="H8" t="s">
        <v>56</v>
      </c>
      <c r="I8" s="40">
        <v>4.8344907407407402E-4</v>
      </c>
      <c r="J8" s="40">
        <v>2.31481481481481E-5</v>
      </c>
      <c r="K8">
        <v>121.54</v>
      </c>
    </row>
    <row r="9" spans="1:11" x14ac:dyDescent="0.25">
      <c r="A9">
        <v>6</v>
      </c>
      <c r="B9">
        <v>8</v>
      </c>
      <c r="C9">
        <v>2014071989</v>
      </c>
      <c r="D9" t="s">
        <v>783</v>
      </c>
      <c r="E9" t="s">
        <v>146</v>
      </c>
      <c r="F9">
        <v>2005</v>
      </c>
      <c r="G9" t="s">
        <v>80</v>
      </c>
      <c r="H9" t="s">
        <v>776</v>
      </c>
      <c r="I9" s="40">
        <v>4.9409722222222205E-4</v>
      </c>
      <c r="J9" s="40">
        <v>3.3796296296296302E-5</v>
      </c>
      <c r="K9">
        <v>145.09</v>
      </c>
    </row>
    <row r="10" spans="1:11" x14ac:dyDescent="0.25">
      <c r="A10">
        <v>7</v>
      </c>
      <c r="B10">
        <v>15</v>
      </c>
      <c r="C10">
        <v>2018080528</v>
      </c>
      <c r="D10" t="s">
        <v>824</v>
      </c>
      <c r="E10" t="s">
        <v>756</v>
      </c>
      <c r="F10">
        <v>2005</v>
      </c>
      <c r="H10" t="s">
        <v>778</v>
      </c>
      <c r="I10" s="40">
        <v>4.9837962962962998E-4</v>
      </c>
      <c r="J10" s="40">
        <v>3.8078703703703697E-5</v>
      </c>
      <c r="K10">
        <v>154.55000000000001</v>
      </c>
    </row>
    <row r="11" spans="1:11" x14ac:dyDescent="0.25">
      <c r="A11">
        <v>8</v>
      </c>
      <c r="B11">
        <v>7</v>
      </c>
      <c r="C11">
        <v>2015073354</v>
      </c>
      <c r="D11" t="s">
        <v>781</v>
      </c>
      <c r="E11" t="s">
        <v>188</v>
      </c>
      <c r="F11">
        <v>2005</v>
      </c>
      <c r="G11" t="s">
        <v>80</v>
      </c>
      <c r="H11" t="s">
        <v>776</v>
      </c>
      <c r="I11" s="40">
        <v>5.0046296296296297E-4</v>
      </c>
      <c r="J11" s="40">
        <v>4.0162037037036997E-5</v>
      </c>
      <c r="K11">
        <v>159.16</v>
      </c>
    </row>
    <row r="12" spans="1:11" x14ac:dyDescent="0.25">
      <c r="A12">
        <v>9</v>
      </c>
      <c r="B12">
        <v>10</v>
      </c>
      <c r="C12">
        <v>2018070435</v>
      </c>
      <c r="D12" t="s">
        <v>854</v>
      </c>
      <c r="E12" t="s">
        <v>637</v>
      </c>
      <c r="F12">
        <v>2005</v>
      </c>
      <c r="I12" s="40">
        <v>5.1145833333333295E-4</v>
      </c>
      <c r="J12" s="40">
        <v>5.1157407407407403E-5</v>
      </c>
      <c r="K12">
        <v>183.47</v>
      </c>
    </row>
    <row r="13" spans="1:11" x14ac:dyDescent="0.25">
      <c r="A13">
        <v>10</v>
      </c>
      <c r="B13">
        <v>13</v>
      </c>
      <c r="C13">
        <v>2018080529</v>
      </c>
      <c r="D13" t="s">
        <v>786</v>
      </c>
      <c r="E13" t="s">
        <v>746</v>
      </c>
      <c r="F13">
        <v>2005</v>
      </c>
      <c r="H13" t="s">
        <v>778</v>
      </c>
      <c r="I13" s="40">
        <v>5.2002314814814804E-4</v>
      </c>
      <c r="J13" s="40">
        <v>5.97222222222222E-5</v>
      </c>
      <c r="K13">
        <v>202.41</v>
      </c>
    </row>
    <row r="14" spans="1:11" x14ac:dyDescent="0.25">
      <c r="A14">
        <v>11</v>
      </c>
      <c r="B14">
        <v>6</v>
      </c>
      <c r="C14">
        <v>201306273</v>
      </c>
      <c r="D14" t="s">
        <v>826</v>
      </c>
      <c r="E14" t="s">
        <v>138</v>
      </c>
      <c r="F14">
        <v>2005</v>
      </c>
      <c r="I14" s="40">
        <v>5.2847222222222195E-4</v>
      </c>
      <c r="J14" s="40">
        <v>6.8171296296296304E-5</v>
      </c>
      <c r="K14">
        <v>221.09</v>
      </c>
    </row>
    <row r="15" spans="1:11" x14ac:dyDescent="0.25">
      <c r="A15">
        <v>12</v>
      </c>
      <c r="B15">
        <v>18</v>
      </c>
      <c r="C15">
        <v>2018080535</v>
      </c>
      <c r="D15" t="s">
        <v>785</v>
      </c>
      <c r="E15" t="s">
        <v>743</v>
      </c>
      <c r="F15">
        <v>2006</v>
      </c>
      <c r="H15" t="s">
        <v>778</v>
      </c>
      <c r="I15" s="40">
        <v>5.3078703703703697E-4</v>
      </c>
      <c r="J15" s="40">
        <v>7.0486111111111105E-5</v>
      </c>
      <c r="K15">
        <v>226.2</v>
      </c>
    </row>
    <row r="16" spans="1:11" x14ac:dyDescent="0.25">
      <c r="A16">
        <v>13</v>
      </c>
      <c r="B16">
        <v>20</v>
      </c>
      <c r="C16">
        <v>2018080530</v>
      </c>
      <c r="D16" t="s">
        <v>784</v>
      </c>
      <c r="E16" t="s">
        <v>758</v>
      </c>
      <c r="F16">
        <v>2006</v>
      </c>
      <c r="H16" t="s">
        <v>778</v>
      </c>
      <c r="I16" s="40">
        <v>5.3344907407407399E-4</v>
      </c>
      <c r="J16" s="40">
        <v>7.3148148148148193E-5</v>
      </c>
      <c r="K16">
        <v>232.09</v>
      </c>
    </row>
    <row r="17" spans="1:11" x14ac:dyDescent="0.25">
      <c r="A17">
        <v>14</v>
      </c>
      <c r="B17">
        <v>4</v>
      </c>
      <c r="C17">
        <v>2014071926</v>
      </c>
      <c r="D17" t="s">
        <v>855</v>
      </c>
      <c r="E17" t="s">
        <v>89</v>
      </c>
      <c r="F17">
        <v>2005</v>
      </c>
      <c r="G17" t="s">
        <v>80</v>
      </c>
      <c r="H17" t="s">
        <v>776</v>
      </c>
      <c r="I17" s="40">
        <v>5.3460648148148204E-4</v>
      </c>
      <c r="J17" s="40">
        <v>7.4305555555555499E-5</v>
      </c>
      <c r="K17">
        <v>234.65</v>
      </c>
    </row>
    <row r="18" spans="1:11" x14ac:dyDescent="0.25">
      <c r="A18">
        <v>15</v>
      </c>
      <c r="B18">
        <v>12</v>
      </c>
      <c r="C18">
        <v>2017053971</v>
      </c>
      <c r="D18" t="s">
        <v>820</v>
      </c>
      <c r="E18" t="s">
        <v>82</v>
      </c>
      <c r="F18">
        <v>2006</v>
      </c>
      <c r="H18" t="s">
        <v>776</v>
      </c>
      <c r="I18" s="40">
        <v>5.4189814814814801E-4</v>
      </c>
      <c r="J18" s="40">
        <v>8.1597222222222203E-5</v>
      </c>
      <c r="K18">
        <v>250.77</v>
      </c>
    </row>
    <row r="19" spans="1:11" x14ac:dyDescent="0.25">
      <c r="A19">
        <v>16</v>
      </c>
      <c r="B19">
        <v>14</v>
      </c>
      <c r="C19">
        <v>2014071922</v>
      </c>
      <c r="D19" t="s">
        <v>793</v>
      </c>
      <c r="E19" t="s">
        <v>663</v>
      </c>
      <c r="F19">
        <v>2006</v>
      </c>
      <c r="G19" t="s">
        <v>106</v>
      </c>
      <c r="H19" t="s">
        <v>107</v>
      </c>
      <c r="I19" s="40">
        <v>5.4467592592592599E-4</v>
      </c>
      <c r="J19" s="40">
        <v>8.4375000000000004E-5</v>
      </c>
      <c r="K19">
        <v>256.91000000000003</v>
      </c>
    </row>
    <row r="20" spans="1:11" x14ac:dyDescent="0.25">
      <c r="A20">
        <v>17</v>
      </c>
      <c r="B20">
        <v>16</v>
      </c>
      <c r="C20">
        <v>2018080532</v>
      </c>
      <c r="D20" t="s">
        <v>837</v>
      </c>
      <c r="E20" t="s">
        <v>550</v>
      </c>
      <c r="F20">
        <v>2006</v>
      </c>
      <c r="H20" t="s">
        <v>778</v>
      </c>
      <c r="I20" s="40">
        <v>5.5983796296296304E-4</v>
      </c>
      <c r="J20" s="40">
        <v>9.9537037037037004E-5</v>
      </c>
      <c r="K20">
        <v>290.43</v>
      </c>
    </row>
    <row r="21" spans="1:11" x14ac:dyDescent="0.25">
      <c r="A21">
        <v>18</v>
      </c>
      <c r="B21">
        <v>19</v>
      </c>
      <c r="C21">
        <v>2017071899</v>
      </c>
      <c r="D21" t="s">
        <v>856</v>
      </c>
      <c r="E21" t="s">
        <v>579</v>
      </c>
      <c r="F21">
        <v>2006</v>
      </c>
      <c r="G21" t="s">
        <v>106</v>
      </c>
      <c r="H21" t="s">
        <v>107</v>
      </c>
      <c r="I21" s="40">
        <v>5.9317129629629596E-4</v>
      </c>
      <c r="J21" s="40">
        <v>1.3287037037037E-4</v>
      </c>
      <c r="K21">
        <v>364.13</v>
      </c>
    </row>
    <row r="24" spans="1:11" x14ac:dyDescent="0.25">
      <c r="A24" t="s">
        <v>787</v>
      </c>
    </row>
    <row r="25" spans="1:11" x14ac:dyDescent="0.25">
      <c r="A25">
        <v>1</v>
      </c>
      <c r="B25">
        <v>35</v>
      </c>
      <c r="C25">
        <v>2018080514</v>
      </c>
      <c r="D25" t="s">
        <v>791</v>
      </c>
      <c r="E25" t="s">
        <v>768</v>
      </c>
      <c r="F25">
        <v>2003</v>
      </c>
      <c r="I25" s="40">
        <v>4.5682870370370398E-4</v>
      </c>
      <c r="K25">
        <v>62.69</v>
      </c>
    </row>
    <row r="26" spans="1:11" x14ac:dyDescent="0.25">
      <c r="A26">
        <v>2</v>
      </c>
      <c r="B26">
        <v>36</v>
      </c>
      <c r="C26">
        <v>2018080538</v>
      </c>
      <c r="D26" t="s">
        <v>788</v>
      </c>
      <c r="E26" t="s">
        <v>744</v>
      </c>
      <c r="F26">
        <v>2003</v>
      </c>
      <c r="H26" t="s">
        <v>778</v>
      </c>
      <c r="I26" s="40">
        <v>4.5914351851851899E-4</v>
      </c>
      <c r="J26" s="40">
        <v>2.3148148148148101E-6</v>
      </c>
      <c r="K26">
        <v>67.81</v>
      </c>
    </row>
    <row r="27" spans="1:11" x14ac:dyDescent="0.25">
      <c r="A27">
        <v>3</v>
      </c>
      <c r="B27">
        <v>22</v>
      </c>
      <c r="C27">
        <v>201306123</v>
      </c>
      <c r="D27" t="s">
        <v>839</v>
      </c>
      <c r="E27" t="s">
        <v>304</v>
      </c>
      <c r="F27">
        <v>2003</v>
      </c>
      <c r="G27" t="s">
        <v>131</v>
      </c>
      <c r="H27" t="s">
        <v>132</v>
      </c>
      <c r="I27" s="40">
        <v>4.7627314814814798E-4</v>
      </c>
      <c r="J27" s="40">
        <v>1.9444444444444401E-5</v>
      </c>
      <c r="K27">
        <v>105.68</v>
      </c>
    </row>
    <row r="28" spans="1:11" x14ac:dyDescent="0.25">
      <c r="A28">
        <v>4</v>
      </c>
      <c r="B28">
        <v>28</v>
      </c>
      <c r="C28">
        <v>201307964</v>
      </c>
      <c r="D28" t="s">
        <v>793</v>
      </c>
      <c r="E28" t="s">
        <v>252</v>
      </c>
      <c r="F28">
        <v>2004</v>
      </c>
      <c r="G28" t="s">
        <v>106</v>
      </c>
      <c r="H28" t="s">
        <v>107</v>
      </c>
      <c r="I28" s="40">
        <v>4.7766203703703702E-4</v>
      </c>
      <c r="J28" s="40">
        <v>2.0833333333333299E-5</v>
      </c>
      <c r="K28">
        <v>108.75</v>
      </c>
    </row>
    <row r="29" spans="1:11" x14ac:dyDescent="0.25">
      <c r="A29">
        <v>5</v>
      </c>
      <c r="B29">
        <v>26</v>
      </c>
      <c r="C29">
        <v>201306112</v>
      </c>
      <c r="D29" t="s">
        <v>798</v>
      </c>
      <c r="E29" t="s">
        <v>365</v>
      </c>
      <c r="F29">
        <v>2004</v>
      </c>
      <c r="G29" t="s">
        <v>106</v>
      </c>
      <c r="H29" t="s">
        <v>107</v>
      </c>
      <c r="I29" s="40">
        <v>4.80787037037037E-4</v>
      </c>
      <c r="J29" s="40">
        <v>2.39583333333333E-5</v>
      </c>
      <c r="K29">
        <v>115.66</v>
      </c>
    </row>
    <row r="30" spans="1:11" x14ac:dyDescent="0.25">
      <c r="A30">
        <v>6</v>
      </c>
      <c r="B30">
        <v>33</v>
      </c>
      <c r="C30">
        <v>201306271</v>
      </c>
      <c r="D30" t="s">
        <v>826</v>
      </c>
      <c r="E30" t="s">
        <v>239</v>
      </c>
      <c r="F30">
        <v>2004</v>
      </c>
      <c r="I30" s="40">
        <v>4.8171296296296298E-4</v>
      </c>
      <c r="J30" s="40">
        <v>2.4884259259259298E-5</v>
      </c>
      <c r="K30">
        <v>117.71</v>
      </c>
    </row>
    <row r="31" spans="1:11" x14ac:dyDescent="0.25">
      <c r="A31">
        <v>7</v>
      </c>
      <c r="B31">
        <v>31</v>
      </c>
      <c r="C31">
        <v>201307952</v>
      </c>
      <c r="D31" t="s">
        <v>724</v>
      </c>
      <c r="E31" t="s">
        <v>317</v>
      </c>
      <c r="F31">
        <v>2004</v>
      </c>
      <c r="G31" t="s">
        <v>106</v>
      </c>
      <c r="H31" t="s">
        <v>107</v>
      </c>
      <c r="I31" s="40">
        <v>4.8310185185185202E-4</v>
      </c>
      <c r="J31" s="40">
        <v>2.6273148148148101E-5</v>
      </c>
      <c r="K31">
        <v>120.78</v>
      </c>
    </row>
    <row r="32" spans="1:11" x14ac:dyDescent="0.25">
      <c r="A32">
        <v>8</v>
      </c>
      <c r="B32">
        <v>27</v>
      </c>
      <c r="C32">
        <v>2013101667</v>
      </c>
      <c r="D32" t="s">
        <v>794</v>
      </c>
      <c r="E32" t="s">
        <v>375</v>
      </c>
      <c r="F32">
        <v>2003</v>
      </c>
      <c r="G32" t="s">
        <v>51</v>
      </c>
      <c r="H32" t="s">
        <v>51</v>
      </c>
      <c r="I32" s="40">
        <v>4.8831018518518505E-4</v>
      </c>
      <c r="J32" s="40">
        <v>3.1481481481481501E-5</v>
      </c>
      <c r="K32">
        <v>132.29</v>
      </c>
    </row>
    <row r="33" spans="1:11" x14ac:dyDescent="0.25">
      <c r="A33">
        <v>9</v>
      </c>
      <c r="B33">
        <v>21</v>
      </c>
      <c r="C33">
        <v>201306319</v>
      </c>
      <c r="D33" t="s">
        <v>796</v>
      </c>
      <c r="E33" t="s">
        <v>255</v>
      </c>
      <c r="F33">
        <v>2003</v>
      </c>
      <c r="G33" t="s">
        <v>106</v>
      </c>
      <c r="H33" t="s">
        <v>107</v>
      </c>
      <c r="I33" s="40">
        <v>4.8854166666666696E-4</v>
      </c>
      <c r="J33" s="40">
        <v>3.1712962962963001E-5</v>
      </c>
      <c r="K33">
        <v>132.80000000000001</v>
      </c>
    </row>
    <row r="34" spans="1:11" x14ac:dyDescent="0.25">
      <c r="A34">
        <v>10</v>
      </c>
      <c r="B34">
        <v>32</v>
      </c>
      <c r="C34">
        <v>2015073139</v>
      </c>
      <c r="D34" t="s">
        <v>721</v>
      </c>
      <c r="E34" t="s">
        <v>240</v>
      </c>
      <c r="F34">
        <v>2004</v>
      </c>
      <c r="G34" t="s">
        <v>64</v>
      </c>
      <c r="H34" t="s">
        <v>135</v>
      </c>
      <c r="I34" s="40">
        <v>4.9039351851851804E-4</v>
      </c>
      <c r="J34" s="40">
        <v>3.3564814814814801E-5</v>
      </c>
      <c r="K34">
        <v>136.9</v>
      </c>
    </row>
    <row r="35" spans="1:11" x14ac:dyDescent="0.25">
      <c r="A35">
        <v>11</v>
      </c>
      <c r="B35">
        <v>24</v>
      </c>
      <c r="C35">
        <v>201307621</v>
      </c>
      <c r="D35" t="s">
        <v>800</v>
      </c>
      <c r="E35" t="s">
        <v>314</v>
      </c>
      <c r="F35">
        <v>2003</v>
      </c>
      <c r="G35" t="s">
        <v>80</v>
      </c>
      <c r="H35" t="s">
        <v>776</v>
      </c>
      <c r="I35" s="40">
        <v>5.0266203703703703E-4</v>
      </c>
      <c r="J35" s="40">
        <v>4.58333333333333E-5</v>
      </c>
      <c r="K35">
        <v>164.02</v>
      </c>
    </row>
    <row r="36" spans="1:11" x14ac:dyDescent="0.25">
      <c r="A36">
        <v>12</v>
      </c>
      <c r="B36">
        <v>23</v>
      </c>
      <c r="C36">
        <v>201301514</v>
      </c>
      <c r="D36" t="s">
        <v>795</v>
      </c>
      <c r="E36" t="s">
        <v>142</v>
      </c>
      <c r="F36">
        <v>2003</v>
      </c>
      <c r="G36" t="s">
        <v>51</v>
      </c>
      <c r="H36" t="s">
        <v>51</v>
      </c>
      <c r="I36" s="40">
        <v>5.0370370370370402E-4</v>
      </c>
      <c r="J36" s="40">
        <v>4.6875000000000001E-5</v>
      </c>
      <c r="K36">
        <v>166.33</v>
      </c>
    </row>
    <row r="37" spans="1:11" x14ac:dyDescent="0.25">
      <c r="A37">
        <v>13</v>
      </c>
      <c r="B37">
        <v>40</v>
      </c>
      <c r="C37">
        <v>2018080523</v>
      </c>
      <c r="D37" t="s">
        <v>792</v>
      </c>
      <c r="E37" t="s">
        <v>763</v>
      </c>
      <c r="F37">
        <v>2003</v>
      </c>
      <c r="I37" s="40">
        <v>5.0567129629629595E-4</v>
      </c>
      <c r="J37" s="40">
        <v>4.8842592592592602E-5</v>
      </c>
      <c r="K37">
        <v>170.68</v>
      </c>
    </row>
    <row r="38" spans="1:11" x14ac:dyDescent="0.25">
      <c r="A38">
        <v>14</v>
      </c>
      <c r="B38">
        <v>25</v>
      </c>
      <c r="C38">
        <v>2014061818</v>
      </c>
      <c r="D38" t="s">
        <v>797</v>
      </c>
      <c r="E38" t="s">
        <v>319</v>
      </c>
      <c r="F38">
        <v>2004</v>
      </c>
      <c r="G38" t="s">
        <v>51</v>
      </c>
      <c r="I38" s="40">
        <v>5.0671296296296304E-4</v>
      </c>
      <c r="J38" s="40">
        <v>4.9884259259259303E-5</v>
      </c>
      <c r="K38">
        <v>172.98</v>
      </c>
    </row>
    <row r="39" spans="1:11" x14ac:dyDescent="0.25">
      <c r="A39">
        <v>15</v>
      </c>
      <c r="B39">
        <v>37</v>
      </c>
      <c r="C39">
        <v>2017061784</v>
      </c>
      <c r="D39" t="s">
        <v>820</v>
      </c>
      <c r="E39" t="s">
        <v>227</v>
      </c>
      <c r="F39">
        <v>2003</v>
      </c>
      <c r="H39" t="s">
        <v>776</v>
      </c>
      <c r="I39" s="40">
        <v>5.1851851851851896E-4</v>
      </c>
      <c r="J39" s="40">
        <v>6.1689814814814794E-5</v>
      </c>
      <c r="K39">
        <v>199.08</v>
      </c>
    </row>
    <row r="40" spans="1:11" x14ac:dyDescent="0.25">
      <c r="A40">
        <v>15</v>
      </c>
      <c r="B40">
        <v>34</v>
      </c>
      <c r="C40">
        <v>2014072020</v>
      </c>
      <c r="D40" t="s">
        <v>799</v>
      </c>
      <c r="E40" t="s">
        <v>363</v>
      </c>
      <c r="F40">
        <v>2004</v>
      </c>
      <c r="G40" t="s">
        <v>106</v>
      </c>
      <c r="I40" s="40">
        <v>5.1851851851851896E-4</v>
      </c>
      <c r="J40" s="40">
        <v>6.1689814814814794E-5</v>
      </c>
      <c r="K40">
        <v>199.08</v>
      </c>
    </row>
    <row r="41" spans="1:11" x14ac:dyDescent="0.25">
      <c r="A41">
        <v>17</v>
      </c>
      <c r="B41">
        <v>30</v>
      </c>
      <c r="C41">
        <v>2015093768</v>
      </c>
      <c r="D41" t="s">
        <v>825</v>
      </c>
      <c r="E41" t="s">
        <v>225</v>
      </c>
      <c r="F41">
        <v>2004</v>
      </c>
      <c r="G41" t="s">
        <v>51</v>
      </c>
      <c r="H41" t="s">
        <v>776</v>
      </c>
      <c r="I41" s="40">
        <v>5.3738425925925904E-4</v>
      </c>
      <c r="J41" s="40">
        <v>8.0555555555555597E-5</v>
      </c>
      <c r="K41">
        <v>240.79</v>
      </c>
    </row>
    <row r="42" spans="1:11" x14ac:dyDescent="0.25">
      <c r="A42">
        <v>18</v>
      </c>
      <c r="B42">
        <v>38</v>
      </c>
      <c r="C42">
        <v>2018080531</v>
      </c>
      <c r="D42" t="s">
        <v>801</v>
      </c>
      <c r="E42" t="s">
        <v>760</v>
      </c>
      <c r="F42">
        <v>2004</v>
      </c>
      <c r="H42" t="s">
        <v>778</v>
      </c>
      <c r="I42" s="40">
        <v>5.5127314814814796E-4</v>
      </c>
      <c r="J42" s="40">
        <v>9.4444444444444402E-5</v>
      </c>
      <c r="K42">
        <v>271.5</v>
      </c>
    </row>
    <row r="45" spans="1:11" x14ac:dyDescent="0.25">
      <c r="A45" t="s">
        <v>802</v>
      </c>
    </row>
    <row r="46" spans="1:11" x14ac:dyDescent="0.25">
      <c r="A46">
        <v>1</v>
      </c>
      <c r="B46">
        <v>43</v>
      </c>
      <c r="C46">
        <v>2018070328</v>
      </c>
      <c r="D46" t="s">
        <v>828</v>
      </c>
      <c r="E46" t="s">
        <v>857</v>
      </c>
      <c r="F46">
        <v>2002</v>
      </c>
      <c r="H46" t="s">
        <v>776</v>
      </c>
      <c r="I46" s="40">
        <v>6.0092592592592598E-4</v>
      </c>
      <c r="K46">
        <v>381.27</v>
      </c>
    </row>
    <row r="47" spans="1:11" x14ac:dyDescent="0.25">
      <c r="A47">
        <v>2</v>
      </c>
      <c r="B47">
        <v>41</v>
      </c>
      <c r="C47">
        <v>2018070347</v>
      </c>
      <c r="D47" t="s">
        <v>803</v>
      </c>
      <c r="E47" t="s">
        <v>424</v>
      </c>
      <c r="F47">
        <v>2000</v>
      </c>
      <c r="G47" t="s">
        <v>51</v>
      </c>
      <c r="H47" t="s">
        <v>51</v>
      </c>
      <c r="I47" s="40">
        <v>6.7662037037036996E-4</v>
      </c>
      <c r="J47" s="40">
        <v>7.5694444444444407E-5</v>
      </c>
      <c r="K47">
        <v>548.63</v>
      </c>
    </row>
    <row r="50" spans="1:11" x14ac:dyDescent="0.25">
      <c r="A50" t="s">
        <v>804</v>
      </c>
    </row>
    <row r="51" spans="1:11" x14ac:dyDescent="0.25">
      <c r="A51">
        <v>1</v>
      </c>
      <c r="B51">
        <v>50</v>
      </c>
      <c r="C51">
        <v>201307849</v>
      </c>
      <c r="D51" t="s">
        <v>806</v>
      </c>
      <c r="E51" t="s">
        <v>192</v>
      </c>
      <c r="F51">
        <v>2005</v>
      </c>
      <c r="G51" t="s">
        <v>80</v>
      </c>
      <c r="H51" t="s">
        <v>81</v>
      </c>
      <c r="I51" s="40">
        <v>4.3761574074074102E-4</v>
      </c>
      <c r="K51">
        <v>86.49</v>
      </c>
    </row>
    <row r="52" spans="1:11" x14ac:dyDescent="0.25">
      <c r="A52">
        <v>2</v>
      </c>
      <c r="B52">
        <v>44</v>
      </c>
      <c r="C52">
        <v>201307704</v>
      </c>
      <c r="D52" t="s">
        <v>805</v>
      </c>
      <c r="E52" t="s">
        <v>144</v>
      </c>
      <c r="F52">
        <v>2005</v>
      </c>
      <c r="G52" t="s">
        <v>80</v>
      </c>
      <c r="H52" t="s">
        <v>107</v>
      </c>
      <c r="I52" s="40">
        <v>4.5324074074074098E-4</v>
      </c>
      <c r="J52" s="40">
        <v>1.5625E-5</v>
      </c>
      <c r="K52">
        <v>122.55</v>
      </c>
    </row>
    <row r="53" spans="1:11" x14ac:dyDescent="0.25">
      <c r="A53">
        <v>3</v>
      </c>
      <c r="B53">
        <v>48</v>
      </c>
      <c r="C53">
        <v>2015063003</v>
      </c>
      <c r="D53" t="s">
        <v>842</v>
      </c>
      <c r="E53" t="s">
        <v>74</v>
      </c>
      <c r="F53">
        <v>2005</v>
      </c>
      <c r="G53" t="s">
        <v>106</v>
      </c>
      <c r="H53" t="s">
        <v>107</v>
      </c>
      <c r="I53" s="40">
        <v>4.7037037037037002E-4</v>
      </c>
      <c r="J53" s="40">
        <v>3.2754629629629601E-5</v>
      </c>
      <c r="K53">
        <v>162.09</v>
      </c>
    </row>
    <row r="54" spans="1:11" x14ac:dyDescent="0.25">
      <c r="A54">
        <v>4</v>
      </c>
      <c r="B54">
        <v>54</v>
      </c>
      <c r="C54">
        <v>2016071183</v>
      </c>
      <c r="D54" t="s">
        <v>859</v>
      </c>
      <c r="E54" t="s">
        <v>354</v>
      </c>
      <c r="F54">
        <v>2006</v>
      </c>
      <c r="G54" t="s">
        <v>106</v>
      </c>
      <c r="H54" t="s">
        <v>107</v>
      </c>
      <c r="I54" s="40">
        <v>4.7210648148148199E-4</v>
      </c>
      <c r="J54" s="40">
        <v>3.4490740740740701E-5</v>
      </c>
      <c r="K54">
        <v>166.09</v>
      </c>
    </row>
    <row r="55" spans="1:11" x14ac:dyDescent="0.25">
      <c r="A55">
        <v>5</v>
      </c>
      <c r="B55">
        <v>53</v>
      </c>
      <c r="C55">
        <v>2018070381</v>
      </c>
      <c r="D55" t="s">
        <v>843</v>
      </c>
      <c r="E55" t="s">
        <v>651</v>
      </c>
      <c r="F55">
        <v>2006</v>
      </c>
      <c r="G55" t="s">
        <v>80</v>
      </c>
      <c r="H55" t="s">
        <v>81</v>
      </c>
      <c r="I55" s="40">
        <v>4.73148148148148E-4</v>
      </c>
      <c r="J55" s="40">
        <v>3.5532407407407402E-5</v>
      </c>
      <c r="K55">
        <v>168.5</v>
      </c>
    </row>
    <row r="56" spans="1:11" x14ac:dyDescent="0.25">
      <c r="A56">
        <v>6</v>
      </c>
      <c r="B56">
        <v>51</v>
      </c>
      <c r="C56">
        <v>2013091328</v>
      </c>
      <c r="D56" t="s">
        <v>807</v>
      </c>
      <c r="E56" t="s">
        <v>200</v>
      </c>
      <c r="F56">
        <v>2005</v>
      </c>
      <c r="G56" t="s">
        <v>80</v>
      </c>
      <c r="H56" t="s">
        <v>776</v>
      </c>
      <c r="I56" s="40">
        <v>4.75347222222222E-4</v>
      </c>
      <c r="J56" s="40">
        <v>3.7731481481481497E-5</v>
      </c>
      <c r="K56">
        <v>173.57</v>
      </c>
    </row>
    <row r="57" spans="1:11" x14ac:dyDescent="0.25">
      <c r="A57">
        <v>7</v>
      </c>
      <c r="B57">
        <v>52</v>
      </c>
      <c r="C57">
        <v>201306321</v>
      </c>
      <c r="D57" t="s">
        <v>796</v>
      </c>
      <c r="E57" t="s">
        <v>104</v>
      </c>
      <c r="F57">
        <v>2005</v>
      </c>
      <c r="G57" t="s">
        <v>106</v>
      </c>
      <c r="H57" t="s">
        <v>107</v>
      </c>
      <c r="I57" s="40">
        <v>4.8344907407407402E-4</v>
      </c>
      <c r="J57" s="40">
        <v>4.58333333333333E-5</v>
      </c>
      <c r="K57">
        <v>192.27</v>
      </c>
    </row>
    <row r="58" spans="1:11" x14ac:dyDescent="0.25">
      <c r="A58">
        <v>8</v>
      </c>
      <c r="B58">
        <v>57</v>
      </c>
      <c r="C58">
        <v>201307900</v>
      </c>
      <c r="D58" t="s">
        <v>845</v>
      </c>
      <c r="E58" t="s">
        <v>676</v>
      </c>
      <c r="F58">
        <v>2006</v>
      </c>
      <c r="G58" t="s">
        <v>106</v>
      </c>
      <c r="H58" t="s">
        <v>107</v>
      </c>
      <c r="I58" s="40">
        <v>4.8877314814814801E-4</v>
      </c>
      <c r="J58" s="40">
        <v>5.1157407407407403E-5</v>
      </c>
      <c r="K58">
        <v>204.56</v>
      </c>
    </row>
    <row r="59" spans="1:11" x14ac:dyDescent="0.25">
      <c r="A59">
        <v>9</v>
      </c>
      <c r="B59">
        <v>45</v>
      </c>
      <c r="C59">
        <v>201307906</v>
      </c>
      <c r="D59" t="s">
        <v>808</v>
      </c>
      <c r="E59" t="s">
        <v>127</v>
      </c>
      <c r="F59">
        <v>2005</v>
      </c>
      <c r="G59" t="s">
        <v>106</v>
      </c>
      <c r="H59" t="s">
        <v>107</v>
      </c>
      <c r="I59" s="40">
        <v>4.9456018518518501E-4</v>
      </c>
      <c r="J59" s="40">
        <v>5.6944444444444398E-5</v>
      </c>
      <c r="K59">
        <v>217.92</v>
      </c>
    </row>
    <row r="60" spans="1:11" x14ac:dyDescent="0.25">
      <c r="A60">
        <v>10</v>
      </c>
      <c r="B60">
        <v>58</v>
      </c>
      <c r="C60">
        <v>2018060262</v>
      </c>
      <c r="D60" t="s">
        <v>809</v>
      </c>
      <c r="E60" t="s">
        <v>566</v>
      </c>
      <c r="F60">
        <v>2006</v>
      </c>
      <c r="G60" t="s">
        <v>80</v>
      </c>
      <c r="H60" t="s">
        <v>776</v>
      </c>
      <c r="I60" s="40">
        <v>4.9849537037036996E-4</v>
      </c>
      <c r="J60" s="40">
        <v>6.08796296296296E-5</v>
      </c>
      <c r="K60">
        <v>227</v>
      </c>
    </row>
    <row r="61" spans="1:11" x14ac:dyDescent="0.25">
      <c r="A61">
        <v>11</v>
      </c>
      <c r="B61">
        <v>59</v>
      </c>
      <c r="C61">
        <v>2015073117</v>
      </c>
      <c r="D61" t="s">
        <v>822</v>
      </c>
      <c r="E61" t="s">
        <v>679</v>
      </c>
      <c r="F61">
        <v>2006</v>
      </c>
      <c r="G61" t="s">
        <v>106</v>
      </c>
      <c r="H61" t="s">
        <v>107</v>
      </c>
      <c r="I61" s="40">
        <v>5.1689814814814795E-4</v>
      </c>
      <c r="J61" s="40">
        <v>7.9282407407407402E-5</v>
      </c>
      <c r="K61">
        <v>269.47000000000003</v>
      </c>
    </row>
    <row r="62" spans="1:11" x14ac:dyDescent="0.25">
      <c r="A62">
        <v>12</v>
      </c>
      <c r="B62">
        <v>49</v>
      </c>
      <c r="C62">
        <v>201307764</v>
      </c>
      <c r="D62" t="s">
        <v>829</v>
      </c>
      <c r="E62" t="s">
        <v>125</v>
      </c>
      <c r="F62">
        <v>2005</v>
      </c>
      <c r="G62" t="s">
        <v>80</v>
      </c>
      <c r="H62" t="s">
        <v>776</v>
      </c>
      <c r="I62" s="40">
        <v>5.1701388888888901E-4</v>
      </c>
      <c r="J62" s="40">
        <v>7.9398148148148196E-5</v>
      </c>
      <c r="K62">
        <v>269.74</v>
      </c>
    </row>
    <row r="63" spans="1:11" x14ac:dyDescent="0.25">
      <c r="A63">
        <v>13</v>
      </c>
      <c r="B63">
        <v>55</v>
      </c>
      <c r="C63">
        <v>2016081450</v>
      </c>
      <c r="D63" t="s">
        <v>821</v>
      </c>
      <c r="E63" t="s">
        <v>677</v>
      </c>
      <c r="F63">
        <v>2006</v>
      </c>
      <c r="G63" t="s">
        <v>106</v>
      </c>
      <c r="H63" t="s">
        <v>107</v>
      </c>
      <c r="I63" s="40">
        <v>5.5347222222222202E-4</v>
      </c>
      <c r="J63" s="40">
        <v>1.15856481481481E-4</v>
      </c>
      <c r="K63">
        <v>353.88</v>
      </c>
    </row>
    <row r="64" spans="1:11" x14ac:dyDescent="0.25">
      <c r="A64">
        <v>14</v>
      </c>
      <c r="B64">
        <v>60</v>
      </c>
      <c r="C64">
        <v>2018030263</v>
      </c>
      <c r="D64" t="s">
        <v>810</v>
      </c>
      <c r="E64" t="s">
        <v>582</v>
      </c>
      <c r="F64">
        <v>2005</v>
      </c>
      <c r="G64" t="s">
        <v>80</v>
      </c>
      <c r="H64" t="s">
        <v>776</v>
      </c>
      <c r="I64" s="40">
        <v>5.5821759259259301E-4</v>
      </c>
      <c r="J64" s="40">
        <v>1.20601851851852E-4</v>
      </c>
      <c r="K64">
        <v>364.83</v>
      </c>
    </row>
    <row r="67" spans="1:11" x14ac:dyDescent="0.25">
      <c r="A67" t="s">
        <v>811</v>
      </c>
    </row>
    <row r="68" spans="1:11" x14ac:dyDescent="0.25">
      <c r="A68">
        <v>1</v>
      </c>
      <c r="B68">
        <v>63</v>
      </c>
      <c r="C68">
        <v>201306189</v>
      </c>
      <c r="D68" t="s">
        <v>814</v>
      </c>
      <c r="E68" t="s">
        <v>265</v>
      </c>
      <c r="F68">
        <v>2003</v>
      </c>
      <c r="G68" t="s">
        <v>80</v>
      </c>
      <c r="H68" t="s">
        <v>776</v>
      </c>
      <c r="I68" s="40">
        <v>4.4085648148148201E-4</v>
      </c>
      <c r="K68">
        <v>93.97</v>
      </c>
    </row>
    <row r="69" spans="1:11" x14ac:dyDescent="0.25">
      <c r="A69">
        <v>2</v>
      </c>
      <c r="B69">
        <v>69</v>
      </c>
      <c r="C69">
        <v>2014061820</v>
      </c>
      <c r="D69" t="s">
        <v>847</v>
      </c>
      <c r="E69" t="s">
        <v>274</v>
      </c>
      <c r="F69">
        <v>2003</v>
      </c>
      <c r="G69" t="s">
        <v>106</v>
      </c>
      <c r="H69" t="s">
        <v>107</v>
      </c>
      <c r="I69" s="40">
        <v>4.44675925925926E-4</v>
      </c>
      <c r="J69" s="40">
        <v>3.81944444444444E-6</v>
      </c>
      <c r="K69">
        <v>102.78</v>
      </c>
    </row>
    <row r="70" spans="1:11" x14ac:dyDescent="0.25">
      <c r="A70">
        <v>3</v>
      </c>
      <c r="B70">
        <v>73</v>
      </c>
      <c r="C70">
        <v>2018080534</v>
      </c>
      <c r="D70" t="s">
        <v>785</v>
      </c>
      <c r="E70" t="s">
        <v>265</v>
      </c>
      <c r="F70">
        <v>2003</v>
      </c>
      <c r="H70" t="s">
        <v>778</v>
      </c>
      <c r="I70" s="40">
        <v>4.4884259259259302E-4</v>
      </c>
      <c r="J70" s="40">
        <v>7.9861111111111102E-6</v>
      </c>
      <c r="K70">
        <v>112.4</v>
      </c>
    </row>
    <row r="71" spans="1:11" x14ac:dyDescent="0.25">
      <c r="A71">
        <v>4</v>
      </c>
      <c r="B71">
        <v>66</v>
      </c>
      <c r="C71">
        <v>201307926</v>
      </c>
      <c r="D71" t="s">
        <v>830</v>
      </c>
      <c r="E71" t="s">
        <v>214</v>
      </c>
      <c r="F71">
        <v>2003</v>
      </c>
      <c r="G71" t="s">
        <v>106</v>
      </c>
      <c r="H71" t="s">
        <v>107</v>
      </c>
      <c r="I71" s="40">
        <v>4.5023148148148201E-4</v>
      </c>
      <c r="J71" s="40">
        <v>9.3749999999999992E-6</v>
      </c>
      <c r="K71">
        <v>115.61</v>
      </c>
    </row>
    <row r="72" spans="1:11" x14ac:dyDescent="0.25">
      <c r="A72">
        <v>5</v>
      </c>
      <c r="B72">
        <v>64</v>
      </c>
      <c r="C72">
        <v>201306324</v>
      </c>
      <c r="D72" t="s">
        <v>812</v>
      </c>
      <c r="E72" t="s">
        <v>190</v>
      </c>
      <c r="F72">
        <v>2003</v>
      </c>
      <c r="G72" t="s">
        <v>80</v>
      </c>
      <c r="I72" s="40">
        <v>4.5219907407407399E-4</v>
      </c>
      <c r="J72" s="40">
        <v>1.13425925925926E-5</v>
      </c>
      <c r="K72">
        <v>120.15</v>
      </c>
    </row>
    <row r="73" spans="1:11" x14ac:dyDescent="0.25">
      <c r="A73">
        <v>6</v>
      </c>
      <c r="B73">
        <v>71</v>
      </c>
      <c r="C73">
        <v>201307933</v>
      </c>
      <c r="D73" t="s">
        <v>848</v>
      </c>
      <c r="E73" t="s">
        <v>125</v>
      </c>
      <c r="F73">
        <v>2003</v>
      </c>
      <c r="G73" t="s">
        <v>782</v>
      </c>
      <c r="H73" t="s">
        <v>56</v>
      </c>
      <c r="I73" s="40">
        <v>4.5625E-4</v>
      </c>
      <c r="J73" s="40">
        <v>1.53935185185185E-5</v>
      </c>
      <c r="K73">
        <v>129.5</v>
      </c>
    </row>
    <row r="74" spans="1:11" x14ac:dyDescent="0.25">
      <c r="A74">
        <v>7</v>
      </c>
      <c r="B74">
        <v>75</v>
      </c>
      <c r="C74">
        <v>2018080526</v>
      </c>
      <c r="D74" t="s">
        <v>813</v>
      </c>
      <c r="E74" t="s">
        <v>200</v>
      </c>
      <c r="F74">
        <v>2004</v>
      </c>
      <c r="H74" t="s">
        <v>778</v>
      </c>
      <c r="I74" s="40">
        <v>4.61689814814815E-4</v>
      </c>
      <c r="J74" s="40">
        <v>2.0833333333333299E-5</v>
      </c>
      <c r="K74">
        <v>142.05000000000001</v>
      </c>
    </row>
    <row r="75" spans="1:11" x14ac:dyDescent="0.25">
      <c r="A75">
        <v>8</v>
      </c>
      <c r="B75">
        <v>72</v>
      </c>
      <c r="C75">
        <v>201306499</v>
      </c>
      <c r="D75" t="s">
        <v>850</v>
      </c>
      <c r="E75" t="s">
        <v>209</v>
      </c>
      <c r="F75">
        <v>2004</v>
      </c>
      <c r="G75" t="s">
        <v>211</v>
      </c>
      <c r="H75" t="s">
        <v>107</v>
      </c>
      <c r="I75" s="40">
        <v>4.6203703703703701E-4</v>
      </c>
      <c r="J75" s="40">
        <v>2.11805555555556E-5</v>
      </c>
      <c r="K75">
        <v>142.85</v>
      </c>
    </row>
    <row r="76" spans="1:11" x14ac:dyDescent="0.25">
      <c r="A76">
        <v>9</v>
      </c>
      <c r="B76">
        <v>61</v>
      </c>
      <c r="C76">
        <v>201306312</v>
      </c>
      <c r="D76" t="s">
        <v>816</v>
      </c>
      <c r="E76" t="s">
        <v>76</v>
      </c>
      <c r="F76">
        <v>2004</v>
      </c>
      <c r="G76" t="s">
        <v>106</v>
      </c>
      <c r="H76" t="s">
        <v>107</v>
      </c>
      <c r="I76" s="40">
        <v>4.6215277777777802E-4</v>
      </c>
      <c r="J76" s="40">
        <v>2.12962962962963E-5</v>
      </c>
      <c r="K76">
        <v>143.12</v>
      </c>
    </row>
    <row r="77" spans="1:11" x14ac:dyDescent="0.25">
      <c r="A77">
        <v>10</v>
      </c>
      <c r="B77">
        <v>65</v>
      </c>
      <c r="C77">
        <v>2014061778</v>
      </c>
      <c r="D77" t="s">
        <v>719</v>
      </c>
      <c r="E77" t="s">
        <v>270</v>
      </c>
      <c r="F77">
        <v>2004</v>
      </c>
      <c r="G77" t="s">
        <v>106</v>
      </c>
      <c r="H77" t="s">
        <v>107</v>
      </c>
      <c r="I77" s="40">
        <v>4.6284722222222202E-4</v>
      </c>
      <c r="J77" s="40">
        <v>2.1990740740740699E-5</v>
      </c>
      <c r="K77">
        <v>144.72</v>
      </c>
    </row>
    <row r="78" spans="1:11" x14ac:dyDescent="0.25">
      <c r="A78">
        <v>11</v>
      </c>
      <c r="B78">
        <v>77</v>
      </c>
      <c r="C78">
        <v>2014071941</v>
      </c>
      <c r="D78" t="s">
        <v>817</v>
      </c>
      <c r="E78" t="s">
        <v>325</v>
      </c>
      <c r="F78">
        <v>2004</v>
      </c>
      <c r="G78" t="s">
        <v>106</v>
      </c>
      <c r="H78" t="s">
        <v>107</v>
      </c>
      <c r="I78" s="40">
        <v>4.8252314814814799E-4</v>
      </c>
      <c r="J78" s="40">
        <v>4.1666666666666699E-5</v>
      </c>
      <c r="K78">
        <v>190.13</v>
      </c>
    </row>
    <row r="79" spans="1:11" x14ac:dyDescent="0.25">
      <c r="A79">
        <v>12</v>
      </c>
      <c r="B79">
        <v>68</v>
      </c>
      <c r="C79">
        <v>2014071988</v>
      </c>
      <c r="D79" t="s">
        <v>783</v>
      </c>
      <c r="E79" t="s">
        <v>347</v>
      </c>
      <c r="F79">
        <v>2003</v>
      </c>
      <c r="G79" t="s">
        <v>80</v>
      </c>
      <c r="H79" t="s">
        <v>776</v>
      </c>
      <c r="I79" s="40">
        <v>4.9317129629629602E-4</v>
      </c>
      <c r="J79" s="40">
        <v>5.2314814814814803E-5</v>
      </c>
      <c r="K79">
        <v>214.71</v>
      </c>
    </row>
    <row r="82" spans="1:8" x14ac:dyDescent="0.25">
      <c r="A82" t="s">
        <v>818</v>
      </c>
    </row>
    <row r="84" spans="1:8" x14ac:dyDescent="0.25">
      <c r="A84" t="s">
        <v>867</v>
      </c>
    </row>
    <row r="85" spans="1:8" x14ac:dyDescent="0.25">
      <c r="B85">
        <v>1</v>
      </c>
      <c r="C85">
        <v>2014071970</v>
      </c>
      <c r="D85" t="s">
        <v>835</v>
      </c>
      <c r="E85" t="s">
        <v>181</v>
      </c>
      <c r="F85">
        <v>2005</v>
      </c>
      <c r="G85" t="s">
        <v>106</v>
      </c>
      <c r="H85" t="s">
        <v>107</v>
      </c>
    </row>
    <row r="86" spans="1:8" x14ac:dyDescent="0.25">
      <c r="B86">
        <v>5</v>
      </c>
      <c r="C86">
        <v>2014071929</v>
      </c>
      <c r="D86" t="s">
        <v>723</v>
      </c>
      <c r="E86" t="s">
        <v>62</v>
      </c>
      <c r="F86">
        <v>2005</v>
      </c>
      <c r="G86" t="s">
        <v>64</v>
      </c>
      <c r="H86" t="s">
        <v>135</v>
      </c>
    </row>
    <row r="87" spans="1:8" x14ac:dyDescent="0.25">
      <c r="B87">
        <v>29</v>
      </c>
      <c r="C87">
        <v>2015073168</v>
      </c>
      <c r="D87" t="s">
        <v>720</v>
      </c>
      <c r="E87" t="s">
        <v>181</v>
      </c>
      <c r="F87">
        <v>2004</v>
      </c>
      <c r="G87" t="s">
        <v>106</v>
      </c>
      <c r="H87" t="s">
        <v>107</v>
      </c>
    </row>
    <row r="88" spans="1:8" x14ac:dyDescent="0.25">
      <c r="B88">
        <v>42</v>
      </c>
      <c r="C88">
        <v>2018050257</v>
      </c>
      <c r="D88" t="s">
        <v>827</v>
      </c>
      <c r="E88" t="s">
        <v>248</v>
      </c>
      <c r="F88">
        <v>2001</v>
      </c>
      <c r="G88" t="s">
        <v>782</v>
      </c>
      <c r="H88" t="s">
        <v>56</v>
      </c>
    </row>
    <row r="89" spans="1:8" x14ac:dyDescent="0.25">
      <c r="B89">
        <v>46</v>
      </c>
      <c r="C89">
        <v>201306272</v>
      </c>
      <c r="D89" t="s">
        <v>826</v>
      </c>
      <c r="E89" t="s">
        <v>206</v>
      </c>
      <c r="F89">
        <v>2005</v>
      </c>
    </row>
    <row r="90" spans="1:8" x14ac:dyDescent="0.25">
      <c r="B90">
        <v>47</v>
      </c>
      <c r="C90">
        <v>201307660</v>
      </c>
      <c r="D90" t="s">
        <v>718</v>
      </c>
      <c r="E90" t="s">
        <v>53</v>
      </c>
      <c r="F90">
        <v>2005</v>
      </c>
      <c r="G90" t="s">
        <v>782</v>
      </c>
      <c r="H90" t="s">
        <v>56</v>
      </c>
    </row>
    <row r="91" spans="1:8" x14ac:dyDescent="0.25">
      <c r="B91">
        <v>56</v>
      </c>
      <c r="C91">
        <v>201306500</v>
      </c>
      <c r="D91" t="s">
        <v>850</v>
      </c>
      <c r="E91" t="s">
        <v>169</v>
      </c>
      <c r="F91">
        <v>2006</v>
      </c>
      <c r="G91" t="s">
        <v>211</v>
      </c>
      <c r="H91" t="s">
        <v>107</v>
      </c>
    </row>
    <row r="92" spans="1:8" x14ac:dyDescent="0.25">
      <c r="B92">
        <v>62</v>
      </c>
      <c r="C92">
        <v>201306326</v>
      </c>
      <c r="D92" t="s">
        <v>815</v>
      </c>
      <c r="E92" t="s">
        <v>190</v>
      </c>
      <c r="F92">
        <v>2004</v>
      </c>
      <c r="G92" t="s">
        <v>106</v>
      </c>
      <c r="H92" t="s">
        <v>107</v>
      </c>
    </row>
    <row r="93" spans="1:8" x14ac:dyDescent="0.25">
      <c r="B93">
        <v>67</v>
      </c>
      <c r="C93">
        <v>2015063056</v>
      </c>
      <c r="D93" t="s">
        <v>831</v>
      </c>
      <c r="E93" t="s">
        <v>377</v>
      </c>
      <c r="F93">
        <v>2003</v>
      </c>
      <c r="G93" t="s">
        <v>782</v>
      </c>
      <c r="H93" t="s">
        <v>56</v>
      </c>
    </row>
    <row r="94" spans="1:8" x14ac:dyDescent="0.25">
      <c r="B94">
        <v>70</v>
      </c>
      <c r="C94">
        <v>2015073124</v>
      </c>
      <c r="D94" t="s">
        <v>832</v>
      </c>
      <c r="E94" t="s">
        <v>270</v>
      </c>
      <c r="F94">
        <v>2004</v>
      </c>
      <c r="G94" t="s">
        <v>51</v>
      </c>
      <c r="H94" t="s">
        <v>51</v>
      </c>
    </row>
    <row r="95" spans="1:8" x14ac:dyDescent="0.25">
      <c r="B95">
        <v>74</v>
      </c>
      <c r="C95">
        <v>2018080537</v>
      </c>
      <c r="D95" t="s">
        <v>833</v>
      </c>
      <c r="E95" t="s">
        <v>270</v>
      </c>
      <c r="F95">
        <v>2003</v>
      </c>
      <c r="H95" t="s">
        <v>778</v>
      </c>
    </row>
    <row r="96" spans="1:8" x14ac:dyDescent="0.25">
      <c r="B96">
        <v>76</v>
      </c>
      <c r="C96">
        <v>2018080533</v>
      </c>
      <c r="D96" t="s">
        <v>785</v>
      </c>
      <c r="E96" t="s">
        <v>411</v>
      </c>
      <c r="F96">
        <v>2004</v>
      </c>
      <c r="H96" t="s">
        <v>778</v>
      </c>
    </row>
    <row r="99" spans="1:10" x14ac:dyDescent="0.25">
      <c r="A99" t="s">
        <v>865</v>
      </c>
    </row>
    <row r="100" spans="1:10" x14ac:dyDescent="0.25">
      <c r="B100">
        <v>39</v>
      </c>
      <c r="C100">
        <v>2018080536</v>
      </c>
      <c r="D100" t="s">
        <v>789</v>
      </c>
      <c r="E100" t="s">
        <v>749</v>
      </c>
      <c r="F100">
        <v>2004</v>
      </c>
      <c r="H100" t="s">
        <v>778</v>
      </c>
      <c r="J100" t="s">
        <v>868</v>
      </c>
    </row>
    <row r="103" spans="1:10" x14ac:dyDescent="0.25">
      <c r="A103" t="s">
        <v>849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B8E25-BA92-4F76-AD84-182EE1FBCEAA}">
  <dimension ref="A3:K99"/>
  <sheetViews>
    <sheetView workbookViewId="0">
      <selection sqref="A1:XFD1048576"/>
    </sheetView>
  </sheetViews>
  <sheetFormatPr defaultRowHeight="15" x14ac:dyDescent="0.25"/>
  <cols>
    <col min="3" max="3" width="11" bestFit="1" customWidth="1"/>
    <col min="4" max="4" width="17" bestFit="1" customWidth="1"/>
    <col min="5" max="5" width="14.140625" bestFit="1" customWidth="1"/>
    <col min="6" max="6" width="5" bestFit="1" customWidth="1"/>
    <col min="7" max="7" width="29" bestFit="1" customWidth="1"/>
    <col min="8" max="8" width="29.28515625" bestFit="1" customWidth="1"/>
    <col min="9" max="10" width="8.140625" bestFit="1" customWidth="1"/>
    <col min="11" max="11" width="8" bestFit="1" customWidth="1"/>
  </cols>
  <sheetData>
    <row r="3" spans="1:11" x14ac:dyDescent="0.25">
      <c r="A3" t="s">
        <v>774</v>
      </c>
    </row>
    <row r="4" spans="1:11" x14ac:dyDescent="0.25">
      <c r="A4">
        <v>1</v>
      </c>
      <c r="B4">
        <v>2</v>
      </c>
      <c r="C4">
        <v>201307992</v>
      </c>
      <c r="D4" t="s">
        <v>775</v>
      </c>
      <c r="E4" t="s">
        <v>177</v>
      </c>
      <c r="F4">
        <v>2005</v>
      </c>
      <c r="G4" t="s">
        <v>80</v>
      </c>
      <c r="H4" t="s">
        <v>776</v>
      </c>
      <c r="I4" s="40">
        <v>3.8020833333333298E-4</v>
      </c>
      <c r="K4">
        <v>124.46</v>
      </c>
    </row>
    <row r="5" spans="1:11" x14ac:dyDescent="0.25">
      <c r="A5">
        <v>2</v>
      </c>
      <c r="B5">
        <v>11</v>
      </c>
      <c r="C5">
        <v>2018080527</v>
      </c>
      <c r="D5" t="s">
        <v>777</v>
      </c>
      <c r="E5" t="s">
        <v>754</v>
      </c>
      <c r="F5">
        <v>2005</v>
      </c>
      <c r="H5" t="s">
        <v>778</v>
      </c>
      <c r="I5" s="40">
        <v>3.9942129629629599E-4</v>
      </c>
      <c r="J5" s="40">
        <v>1.9212962962962999E-5</v>
      </c>
      <c r="K5">
        <v>177.42</v>
      </c>
    </row>
    <row r="6" spans="1:11" x14ac:dyDescent="0.25">
      <c r="A6">
        <v>3</v>
      </c>
      <c r="B6">
        <v>3</v>
      </c>
      <c r="C6">
        <v>2015062971</v>
      </c>
      <c r="D6" t="s">
        <v>779</v>
      </c>
      <c r="E6" t="s">
        <v>92</v>
      </c>
      <c r="F6">
        <v>2005</v>
      </c>
      <c r="G6" t="s">
        <v>80</v>
      </c>
      <c r="H6" t="s">
        <v>81</v>
      </c>
      <c r="I6" s="40">
        <v>4.0300925925925899E-4</v>
      </c>
      <c r="J6" s="40">
        <v>2.28009259259259E-5</v>
      </c>
      <c r="K6">
        <v>187.31</v>
      </c>
    </row>
    <row r="7" spans="1:11" x14ac:dyDescent="0.25">
      <c r="A7">
        <v>4</v>
      </c>
      <c r="B7">
        <v>17</v>
      </c>
      <c r="C7">
        <v>2018070453</v>
      </c>
      <c r="D7" t="s">
        <v>780</v>
      </c>
      <c r="E7" t="s">
        <v>647</v>
      </c>
      <c r="F7">
        <v>2005</v>
      </c>
      <c r="G7" t="s">
        <v>80</v>
      </c>
      <c r="H7" t="s">
        <v>81</v>
      </c>
      <c r="I7" s="40">
        <v>4.22222222222222E-4</v>
      </c>
      <c r="J7" s="40">
        <v>4.2013888888888899E-5</v>
      </c>
      <c r="K7">
        <v>240.27</v>
      </c>
    </row>
    <row r="8" spans="1:11" x14ac:dyDescent="0.25">
      <c r="A8">
        <v>5</v>
      </c>
      <c r="B8">
        <v>7</v>
      </c>
      <c r="C8">
        <v>2015073354</v>
      </c>
      <c r="D8" t="s">
        <v>781</v>
      </c>
      <c r="E8" t="s">
        <v>188</v>
      </c>
      <c r="F8">
        <v>2005</v>
      </c>
      <c r="G8" t="s">
        <v>80</v>
      </c>
      <c r="H8" t="s">
        <v>776</v>
      </c>
      <c r="I8" s="40">
        <v>4.2638888888888902E-4</v>
      </c>
      <c r="J8" s="40">
        <v>4.6180555555555601E-5</v>
      </c>
      <c r="K8">
        <v>251.75</v>
      </c>
    </row>
    <row r="9" spans="1:11" x14ac:dyDescent="0.25">
      <c r="A9">
        <v>6</v>
      </c>
      <c r="B9">
        <v>9</v>
      </c>
      <c r="C9">
        <v>2016071158</v>
      </c>
      <c r="D9" t="s">
        <v>725</v>
      </c>
      <c r="E9" t="s">
        <v>537</v>
      </c>
      <c r="F9">
        <v>2006</v>
      </c>
      <c r="G9" t="s">
        <v>782</v>
      </c>
      <c r="H9" t="s">
        <v>56</v>
      </c>
      <c r="I9" s="40">
        <v>4.5104166666666697E-4</v>
      </c>
      <c r="J9" s="40">
        <v>7.0833333333333298E-5</v>
      </c>
      <c r="K9">
        <v>319.7</v>
      </c>
    </row>
    <row r="10" spans="1:11" x14ac:dyDescent="0.25">
      <c r="A10">
        <v>7</v>
      </c>
      <c r="B10">
        <v>8</v>
      </c>
      <c r="C10">
        <v>2014071989</v>
      </c>
      <c r="D10" t="s">
        <v>783</v>
      </c>
      <c r="E10" t="s">
        <v>146</v>
      </c>
      <c r="F10">
        <v>2005</v>
      </c>
      <c r="G10" t="s">
        <v>80</v>
      </c>
      <c r="H10" t="s">
        <v>776</v>
      </c>
      <c r="I10" s="40">
        <v>4.5358796296296298E-4</v>
      </c>
      <c r="J10" s="40">
        <v>7.3379629629629606E-5</v>
      </c>
      <c r="K10">
        <v>326.72000000000003</v>
      </c>
    </row>
    <row r="11" spans="1:11" x14ac:dyDescent="0.25">
      <c r="A11">
        <v>8</v>
      </c>
      <c r="B11">
        <v>20</v>
      </c>
      <c r="C11">
        <v>2018080530</v>
      </c>
      <c r="D11" t="s">
        <v>784</v>
      </c>
      <c r="E11" t="s">
        <v>758</v>
      </c>
      <c r="F11">
        <v>2006</v>
      </c>
      <c r="H11" t="s">
        <v>778</v>
      </c>
      <c r="I11" s="40">
        <v>4.7476851851851901E-4</v>
      </c>
      <c r="J11" s="40">
        <v>9.4560185185185196E-5</v>
      </c>
      <c r="K11">
        <v>385.1</v>
      </c>
    </row>
    <row r="12" spans="1:11" x14ac:dyDescent="0.25">
      <c r="A12">
        <v>9</v>
      </c>
      <c r="B12">
        <v>18</v>
      </c>
      <c r="C12">
        <v>2018080535</v>
      </c>
      <c r="D12" t="s">
        <v>785</v>
      </c>
      <c r="E12" t="s">
        <v>743</v>
      </c>
      <c r="F12">
        <v>2006</v>
      </c>
      <c r="H12" t="s">
        <v>778</v>
      </c>
      <c r="I12" s="40">
        <v>4.85069444444444E-4</v>
      </c>
      <c r="J12" s="40">
        <v>1.0486111111111101E-4</v>
      </c>
      <c r="K12">
        <v>413.49</v>
      </c>
    </row>
    <row r="13" spans="1:11" x14ac:dyDescent="0.25">
      <c r="A13">
        <v>10</v>
      </c>
      <c r="B13">
        <v>13</v>
      </c>
      <c r="C13">
        <v>2018080529</v>
      </c>
      <c r="D13" t="s">
        <v>786</v>
      </c>
      <c r="E13" t="s">
        <v>746</v>
      </c>
      <c r="F13">
        <v>2005</v>
      </c>
      <c r="H13" t="s">
        <v>778</v>
      </c>
      <c r="I13" s="40">
        <v>5.5706018518518496E-4</v>
      </c>
      <c r="J13" s="40">
        <v>1.76851851851852E-4</v>
      </c>
      <c r="K13">
        <v>611.91999999999996</v>
      </c>
    </row>
    <row r="16" spans="1:11" x14ac:dyDescent="0.25">
      <c r="A16" t="s">
        <v>787</v>
      </c>
    </row>
    <row r="17" spans="1:11" x14ac:dyDescent="0.25">
      <c r="A17">
        <v>1</v>
      </c>
      <c r="B17">
        <v>36</v>
      </c>
      <c r="C17">
        <v>2018080538</v>
      </c>
      <c r="D17" t="s">
        <v>788</v>
      </c>
      <c r="E17" t="s">
        <v>744</v>
      </c>
      <c r="F17">
        <v>2003</v>
      </c>
      <c r="H17" t="s">
        <v>778</v>
      </c>
      <c r="I17" s="40">
        <v>3.6643518518518497E-4</v>
      </c>
      <c r="K17">
        <v>86.5</v>
      </c>
    </row>
    <row r="18" spans="1:11" x14ac:dyDescent="0.25">
      <c r="A18">
        <v>2</v>
      </c>
      <c r="B18">
        <v>39</v>
      </c>
      <c r="C18">
        <v>2018080536</v>
      </c>
      <c r="D18" t="s">
        <v>789</v>
      </c>
      <c r="E18" t="s">
        <v>749</v>
      </c>
      <c r="F18">
        <v>2004</v>
      </c>
      <c r="H18" t="s">
        <v>778</v>
      </c>
      <c r="I18" s="40">
        <v>3.6828703703703698E-4</v>
      </c>
      <c r="J18" s="40">
        <v>1.85185185185185E-6</v>
      </c>
      <c r="K18">
        <v>91.6</v>
      </c>
    </row>
    <row r="19" spans="1:11" x14ac:dyDescent="0.25">
      <c r="A19">
        <v>3</v>
      </c>
      <c r="B19">
        <v>80</v>
      </c>
      <c r="C19">
        <v>201307718</v>
      </c>
      <c r="D19" t="s">
        <v>790</v>
      </c>
      <c r="E19" t="s">
        <v>100</v>
      </c>
      <c r="F19">
        <v>2004</v>
      </c>
      <c r="H19" t="s">
        <v>81</v>
      </c>
      <c r="I19" s="40">
        <v>3.7569444444444401E-4</v>
      </c>
      <c r="J19" s="40">
        <v>9.2592592592592608E-6</v>
      </c>
      <c r="K19">
        <v>112.02</v>
      </c>
    </row>
    <row r="20" spans="1:11" x14ac:dyDescent="0.25">
      <c r="A20">
        <v>4</v>
      </c>
      <c r="B20">
        <v>35</v>
      </c>
      <c r="C20">
        <v>2018080514</v>
      </c>
      <c r="D20" t="s">
        <v>791</v>
      </c>
      <c r="E20" t="s">
        <v>768</v>
      </c>
      <c r="F20">
        <v>2003</v>
      </c>
      <c r="I20" s="40">
        <v>3.7939814814814802E-4</v>
      </c>
      <c r="J20" s="40">
        <v>1.2962962962963E-5</v>
      </c>
      <c r="K20">
        <v>122.23</v>
      </c>
    </row>
    <row r="21" spans="1:11" x14ac:dyDescent="0.25">
      <c r="A21">
        <v>5</v>
      </c>
      <c r="B21">
        <v>40</v>
      </c>
      <c r="C21">
        <v>2018080523</v>
      </c>
      <c r="D21" t="s">
        <v>792</v>
      </c>
      <c r="E21" t="s">
        <v>772</v>
      </c>
      <c r="F21">
        <v>2003</v>
      </c>
      <c r="I21" s="40">
        <v>3.93402777777778E-4</v>
      </c>
      <c r="J21" s="40">
        <v>2.6967592592592599E-5</v>
      </c>
      <c r="K21">
        <v>160.83000000000001</v>
      </c>
    </row>
    <row r="22" spans="1:11" x14ac:dyDescent="0.25">
      <c r="A22">
        <v>6</v>
      </c>
      <c r="B22">
        <v>29</v>
      </c>
      <c r="C22">
        <v>2015073168</v>
      </c>
      <c r="D22" t="s">
        <v>720</v>
      </c>
      <c r="E22" t="s">
        <v>181</v>
      </c>
      <c r="F22">
        <v>2004</v>
      </c>
      <c r="G22" t="s">
        <v>106</v>
      </c>
      <c r="H22" t="s">
        <v>107</v>
      </c>
      <c r="I22" s="40">
        <v>3.9907407407407399E-4</v>
      </c>
      <c r="J22" s="40">
        <v>3.2638888888888901E-5</v>
      </c>
      <c r="K22">
        <v>176.46</v>
      </c>
    </row>
    <row r="23" spans="1:11" x14ac:dyDescent="0.25">
      <c r="A23">
        <v>7</v>
      </c>
      <c r="B23">
        <v>28</v>
      </c>
      <c r="C23">
        <v>201307964</v>
      </c>
      <c r="D23" t="s">
        <v>793</v>
      </c>
      <c r="E23" t="s">
        <v>252</v>
      </c>
      <c r="F23">
        <v>2004</v>
      </c>
      <c r="G23" t="s">
        <v>106</v>
      </c>
      <c r="H23" t="s">
        <v>107</v>
      </c>
      <c r="I23" s="40">
        <v>4.0358796296296301E-4</v>
      </c>
      <c r="J23" s="40">
        <v>3.7152777777777797E-5</v>
      </c>
      <c r="K23">
        <v>188.9</v>
      </c>
    </row>
    <row r="24" spans="1:11" x14ac:dyDescent="0.25">
      <c r="A24">
        <v>8</v>
      </c>
      <c r="B24">
        <v>27</v>
      </c>
      <c r="C24">
        <v>2013101667</v>
      </c>
      <c r="D24" t="s">
        <v>794</v>
      </c>
      <c r="E24" t="s">
        <v>375</v>
      </c>
      <c r="F24">
        <v>2003</v>
      </c>
      <c r="G24" t="s">
        <v>51</v>
      </c>
      <c r="H24" t="s">
        <v>51</v>
      </c>
      <c r="I24" s="40">
        <v>4.1851851851851799E-4</v>
      </c>
      <c r="J24" s="40">
        <v>5.2083333333333303E-5</v>
      </c>
      <c r="K24">
        <v>230.06</v>
      </c>
    </row>
    <row r="25" spans="1:11" x14ac:dyDescent="0.25">
      <c r="A25">
        <v>9</v>
      </c>
      <c r="B25">
        <v>23</v>
      </c>
      <c r="C25">
        <v>201301514</v>
      </c>
      <c r="D25" t="s">
        <v>795</v>
      </c>
      <c r="E25" t="s">
        <v>142</v>
      </c>
      <c r="F25">
        <v>2003</v>
      </c>
      <c r="G25" t="s">
        <v>51</v>
      </c>
      <c r="H25" t="s">
        <v>51</v>
      </c>
      <c r="I25" s="40">
        <v>4.2939814814814799E-4</v>
      </c>
      <c r="J25" s="40">
        <v>6.2962962962963002E-5</v>
      </c>
      <c r="K25">
        <v>260.04000000000002</v>
      </c>
    </row>
    <row r="26" spans="1:11" x14ac:dyDescent="0.25">
      <c r="A26">
        <v>10</v>
      </c>
      <c r="B26">
        <v>21</v>
      </c>
      <c r="C26">
        <v>201306319</v>
      </c>
      <c r="D26" t="s">
        <v>796</v>
      </c>
      <c r="E26" t="s">
        <v>255</v>
      </c>
      <c r="F26">
        <v>2003</v>
      </c>
      <c r="G26" t="s">
        <v>106</v>
      </c>
      <c r="H26" t="s">
        <v>107</v>
      </c>
      <c r="I26" s="40">
        <v>4.3032407407407402E-4</v>
      </c>
      <c r="J26" s="40">
        <v>6.3888888888888895E-5</v>
      </c>
      <c r="K26">
        <v>262.60000000000002</v>
      </c>
    </row>
    <row r="27" spans="1:11" x14ac:dyDescent="0.25">
      <c r="A27">
        <v>11</v>
      </c>
      <c r="B27">
        <v>32</v>
      </c>
      <c r="C27">
        <v>2015073139</v>
      </c>
      <c r="D27" t="s">
        <v>721</v>
      </c>
      <c r="E27" t="s">
        <v>240</v>
      </c>
      <c r="F27">
        <v>2004</v>
      </c>
      <c r="G27" t="s">
        <v>64</v>
      </c>
      <c r="H27" t="s">
        <v>135</v>
      </c>
      <c r="I27" s="40">
        <v>4.3414351851851898E-4</v>
      </c>
      <c r="J27" s="40">
        <v>6.7708333333333303E-5</v>
      </c>
      <c r="K27">
        <v>273.12</v>
      </c>
    </row>
    <row r="28" spans="1:11" x14ac:dyDescent="0.25">
      <c r="A28">
        <v>12</v>
      </c>
      <c r="B28">
        <v>25</v>
      </c>
      <c r="C28">
        <v>2014061818</v>
      </c>
      <c r="D28" t="s">
        <v>797</v>
      </c>
      <c r="E28" t="s">
        <v>319</v>
      </c>
      <c r="F28">
        <v>2004</v>
      </c>
      <c r="G28" t="s">
        <v>51</v>
      </c>
      <c r="I28" s="40">
        <v>4.4965277777777798E-4</v>
      </c>
      <c r="J28" s="40">
        <v>8.3217592592592604E-5</v>
      </c>
      <c r="K28">
        <v>315.87</v>
      </c>
    </row>
    <row r="29" spans="1:11" x14ac:dyDescent="0.25">
      <c r="A29">
        <v>13</v>
      </c>
      <c r="B29">
        <v>26</v>
      </c>
      <c r="C29">
        <v>201306112</v>
      </c>
      <c r="D29" t="s">
        <v>798</v>
      </c>
      <c r="E29" t="s">
        <v>365</v>
      </c>
      <c r="F29">
        <v>2004</v>
      </c>
      <c r="G29" t="s">
        <v>106</v>
      </c>
      <c r="H29" t="s">
        <v>107</v>
      </c>
      <c r="I29" s="40">
        <v>4.5335648148148199E-4</v>
      </c>
      <c r="J29" s="40">
        <v>8.6921296296296299E-5</v>
      </c>
      <c r="K29">
        <v>326.08</v>
      </c>
    </row>
    <row r="30" spans="1:11" x14ac:dyDescent="0.25">
      <c r="A30">
        <v>14</v>
      </c>
      <c r="B30">
        <v>34</v>
      </c>
      <c r="C30">
        <v>2014072020</v>
      </c>
      <c r="D30" t="s">
        <v>799</v>
      </c>
      <c r="E30" t="s">
        <v>363</v>
      </c>
      <c r="F30">
        <v>2004</v>
      </c>
      <c r="G30" t="s">
        <v>106</v>
      </c>
      <c r="I30" s="40">
        <v>4.5682870370370398E-4</v>
      </c>
      <c r="J30" s="40">
        <v>9.03935185185185E-5</v>
      </c>
      <c r="K30">
        <v>335.65</v>
      </c>
    </row>
    <row r="31" spans="1:11" x14ac:dyDescent="0.25">
      <c r="A31">
        <v>15</v>
      </c>
      <c r="B31">
        <v>24</v>
      </c>
      <c r="C31">
        <v>201307621</v>
      </c>
      <c r="D31" t="s">
        <v>800</v>
      </c>
      <c r="E31" t="s">
        <v>314</v>
      </c>
      <c r="F31">
        <v>2003</v>
      </c>
      <c r="G31" t="s">
        <v>80</v>
      </c>
      <c r="H31" t="s">
        <v>776</v>
      </c>
      <c r="I31" s="40">
        <v>4.7604166666666698E-4</v>
      </c>
      <c r="J31" s="40">
        <v>1.0960648148148099E-4</v>
      </c>
      <c r="K31">
        <v>388.61</v>
      </c>
    </row>
    <row r="32" spans="1:11" x14ac:dyDescent="0.25">
      <c r="A32">
        <v>16</v>
      </c>
      <c r="B32">
        <v>38</v>
      </c>
      <c r="C32">
        <v>2018080531</v>
      </c>
      <c r="D32" t="s">
        <v>801</v>
      </c>
      <c r="E32" t="s">
        <v>760</v>
      </c>
      <c r="F32">
        <v>2004</v>
      </c>
      <c r="H32" t="s">
        <v>778</v>
      </c>
      <c r="I32" s="40">
        <v>5.0057870370370404E-4</v>
      </c>
      <c r="J32" s="40">
        <v>1.3414351851851901E-4</v>
      </c>
      <c r="K32">
        <v>456.24</v>
      </c>
    </row>
    <row r="35" spans="1:11" x14ac:dyDescent="0.25">
      <c r="A35" t="s">
        <v>802</v>
      </c>
    </row>
    <row r="36" spans="1:11" x14ac:dyDescent="0.25">
      <c r="A36">
        <v>1</v>
      </c>
      <c r="B36">
        <v>41</v>
      </c>
      <c r="C36">
        <v>2018070347</v>
      </c>
      <c r="D36" t="s">
        <v>803</v>
      </c>
      <c r="E36" t="s">
        <v>424</v>
      </c>
      <c r="F36">
        <v>2000</v>
      </c>
      <c r="G36" t="s">
        <v>51</v>
      </c>
      <c r="H36" t="s">
        <v>51</v>
      </c>
      <c r="I36" s="40">
        <v>8.6423611111111098E-4</v>
      </c>
      <c r="K36">
        <v>1458.58</v>
      </c>
    </row>
    <row r="39" spans="1:11" x14ac:dyDescent="0.25">
      <c r="A39" t="s">
        <v>804</v>
      </c>
    </row>
    <row r="40" spans="1:11" x14ac:dyDescent="0.25">
      <c r="A40">
        <v>1</v>
      </c>
      <c r="B40">
        <v>44</v>
      </c>
      <c r="C40">
        <v>201307704</v>
      </c>
      <c r="D40" t="s">
        <v>805</v>
      </c>
      <c r="E40" t="s">
        <v>144</v>
      </c>
      <c r="F40">
        <v>2005</v>
      </c>
      <c r="G40" t="s">
        <v>80</v>
      </c>
      <c r="H40" t="s">
        <v>107</v>
      </c>
      <c r="I40" s="40">
        <v>3.6215277777777803E-4</v>
      </c>
      <c r="K40">
        <v>203.21</v>
      </c>
    </row>
    <row r="41" spans="1:11" x14ac:dyDescent="0.25">
      <c r="A41">
        <v>2</v>
      </c>
      <c r="B41">
        <v>50</v>
      </c>
      <c r="C41">
        <v>201307849</v>
      </c>
      <c r="D41" t="s">
        <v>806</v>
      </c>
      <c r="E41" t="s">
        <v>192</v>
      </c>
      <c r="F41">
        <v>2005</v>
      </c>
      <c r="G41" t="s">
        <v>80</v>
      </c>
      <c r="H41" t="s">
        <v>81</v>
      </c>
      <c r="I41" s="40">
        <v>3.6759259259259302E-4</v>
      </c>
      <c r="J41" s="40">
        <v>5.43981481481482E-6</v>
      </c>
      <c r="K41">
        <v>220.48</v>
      </c>
    </row>
    <row r="42" spans="1:11" x14ac:dyDescent="0.25">
      <c r="A42">
        <v>3</v>
      </c>
      <c r="B42">
        <v>51</v>
      </c>
      <c r="C42">
        <v>2013091328</v>
      </c>
      <c r="D42" t="s">
        <v>807</v>
      </c>
      <c r="E42" t="s">
        <v>200</v>
      </c>
      <c r="F42">
        <v>2005</v>
      </c>
      <c r="G42" t="s">
        <v>80</v>
      </c>
      <c r="H42" t="s">
        <v>776</v>
      </c>
      <c r="I42" s="40">
        <v>3.8171296296296298E-4</v>
      </c>
      <c r="J42" s="40">
        <v>1.9560185185185199E-5</v>
      </c>
      <c r="K42">
        <v>265.31</v>
      </c>
    </row>
    <row r="43" spans="1:11" x14ac:dyDescent="0.25">
      <c r="A43">
        <v>4</v>
      </c>
      <c r="B43">
        <v>45</v>
      </c>
      <c r="C43">
        <v>201307906</v>
      </c>
      <c r="D43" t="s">
        <v>808</v>
      </c>
      <c r="E43" t="s">
        <v>127</v>
      </c>
      <c r="F43">
        <v>2005</v>
      </c>
      <c r="G43" t="s">
        <v>106</v>
      </c>
      <c r="H43" t="s">
        <v>107</v>
      </c>
      <c r="I43" s="40">
        <v>3.9606481481481502E-4</v>
      </c>
      <c r="J43" s="40">
        <v>3.3912037037037001E-5</v>
      </c>
      <c r="K43">
        <v>310.86</v>
      </c>
    </row>
    <row r="44" spans="1:11" x14ac:dyDescent="0.25">
      <c r="A44">
        <v>5</v>
      </c>
      <c r="B44">
        <v>58</v>
      </c>
      <c r="C44">
        <v>2018060262</v>
      </c>
      <c r="D44" t="s">
        <v>809</v>
      </c>
      <c r="E44" t="s">
        <v>566</v>
      </c>
      <c r="F44">
        <v>2006</v>
      </c>
      <c r="G44" t="s">
        <v>80</v>
      </c>
      <c r="H44" t="s">
        <v>776</v>
      </c>
      <c r="I44" s="40">
        <v>4.14699074074074E-4</v>
      </c>
      <c r="J44" s="40">
        <v>5.2546296296296297E-5</v>
      </c>
      <c r="K44">
        <v>370.02</v>
      </c>
    </row>
    <row r="45" spans="1:11" x14ac:dyDescent="0.25">
      <c r="A45">
        <v>6</v>
      </c>
      <c r="B45">
        <v>60</v>
      </c>
      <c r="C45">
        <v>2018030263</v>
      </c>
      <c r="D45" t="s">
        <v>810</v>
      </c>
      <c r="E45" t="s">
        <v>582</v>
      </c>
      <c r="F45">
        <v>2005</v>
      </c>
      <c r="G45" t="s">
        <v>80</v>
      </c>
      <c r="H45" t="s">
        <v>776</v>
      </c>
      <c r="I45" s="40">
        <v>4.4664351851851901E-4</v>
      </c>
      <c r="J45" s="40">
        <v>8.4490740740740704E-5</v>
      </c>
      <c r="K45">
        <v>471.42</v>
      </c>
    </row>
    <row r="48" spans="1:11" x14ac:dyDescent="0.25">
      <c r="A48" t="s">
        <v>811</v>
      </c>
    </row>
    <row r="49" spans="1:11" x14ac:dyDescent="0.25">
      <c r="A49">
        <v>1</v>
      </c>
      <c r="B49">
        <v>73</v>
      </c>
      <c r="C49">
        <v>2018080534</v>
      </c>
      <c r="D49" t="s">
        <v>785</v>
      </c>
      <c r="E49" t="s">
        <v>265</v>
      </c>
      <c r="F49">
        <v>2003</v>
      </c>
      <c r="H49" t="s">
        <v>778</v>
      </c>
      <c r="I49" s="40">
        <v>3.18171296296296E-4</v>
      </c>
      <c r="K49">
        <v>63.6</v>
      </c>
    </row>
    <row r="50" spans="1:11" x14ac:dyDescent="0.25">
      <c r="A50">
        <v>2</v>
      </c>
      <c r="B50">
        <v>64</v>
      </c>
      <c r="C50">
        <v>201306324</v>
      </c>
      <c r="D50" t="s">
        <v>812</v>
      </c>
      <c r="E50" t="s">
        <v>190</v>
      </c>
      <c r="F50">
        <v>2003</v>
      </c>
      <c r="G50" t="s">
        <v>80</v>
      </c>
      <c r="I50" s="40">
        <v>3.3217592592592598E-4</v>
      </c>
      <c r="J50" s="40">
        <v>1.4004629629629601E-5</v>
      </c>
      <c r="K50">
        <v>108.06</v>
      </c>
    </row>
    <row r="51" spans="1:11" x14ac:dyDescent="0.25">
      <c r="A51">
        <v>3</v>
      </c>
      <c r="B51">
        <v>75</v>
      </c>
      <c r="C51">
        <v>2018080526</v>
      </c>
      <c r="D51" t="s">
        <v>813</v>
      </c>
      <c r="E51" t="s">
        <v>200</v>
      </c>
      <c r="F51">
        <v>2004</v>
      </c>
      <c r="H51" t="s">
        <v>778</v>
      </c>
      <c r="I51" s="40">
        <v>3.3495370370370401E-4</v>
      </c>
      <c r="J51" s="40">
        <v>1.6782407407407401E-5</v>
      </c>
      <c r="K51">
        <v>116.87</v>
      </c>
    </row>
    <row r="52" spans="1:11" x14ac:dyDescent="0.25">
      <c r="A52">
        <v>4</v>
      </c>
      <c r="B52">
        <v>63</v>
      </c>
      <c r="C52">
        <v>201306189</v>
      </c>
      <c r="D52" t="s">
        <v>814</v>
      </c>
      <c r="E52" t="s">
        <v>265</v>
      </c>
      <c r="F52">
        <v>2003</v>
      </c>
      <c r="G52" t="s">
        <v>80</v>
      </c>
      <c r="H52" t="s">
        <v>776</v>
      </c>
      <c r="I52" s="40">
        <v>3.3807870370370399E-4</v>
      </c>
      <c r="J52" s="40">
        <v>1.9907407407407399E-5</v>
      </c>
      <c r="K52">
        <v>126.79</v>
      </c>
    </row>
    <row r="53" spans="1:11" x14ac:dyDescent="0.25">
      <c r="A53">
        <v>5</v>
      </c>
      <c r="B53">
        <v>62</v>
      </c>
      <c r="C53">
        <v>201306326</v>
      </c>
      <c r="D53" t="s">
        <v>815</v>
      </c>
      <c r="E53" t="s">
        <v>190</v>
      </c>
      <c r="F53">
        <v>2004</v>
      </c>
      <c r="G53" t="s">
        <v>106</v>
      </c>
      <c r="H53" t="s">
        <v>107</v>
      </c>
      <c r="I53" s="40">
        <v>3.4201388888888899E-4</v>
      </c>
      <c r="J53" s="40">
        <v>2.3842592592592601E-5</v>
      </c>
      <c r="K53">
        <v>139.29</v>
      </c>
    </row>
    <row r="54" spans="1:11" x14ac:dyDescent="0.25">
      <c r="A54">
        <v>6</v>
      </c>
      <c r="B54">
        <v>61</v>
      </c>
      <c r="C54">
        <v>201306312</v>
      </c>
      <c r="D54" t="s">
        <v>816</v>
      </c>
      <c r="E54" t="s">
        <v>76</v>
      </c>
      <c r="F54">
        <v>2004</v>
      </c>
      <c r="G54" t="s">
        <v>106</v>
      </c>
      <c r="H54" t="s">
        <v>107</v>
      </c>
      <c r="I54" s="40">
        <v>3.4293981481481502E-4</v>
      </c>
      <c r="J54" s="40">
        <v>2.4768518518518501E-5</v>
      </c>
      <c r="K54">
        <v>142.22</v>
      </c>
    </row>
    <row r="55" spans="1:11" x14ac:dyDescent="0.25">
      <c r="A55">
        <v>7</v>
      </c>
      <c r="B55">
        <v>65</v>
      </c>
      <c r="C55">
        <v>2014061778</v>
      </c>
      <c r="D55" t="s">
        <v>719</v>
      </c>
      <c r="E55" t="s">
        <v>270</v>
      </c>
      <c r="F55">
        <v>2004</v>
      </c>
      <c r="G55" t="s">
        <v>106</v>
      </c>
      <c r="H55" t="s">
        <v>107</v>
      </c>
      <c r="I55" s="40">
        <v>3.4548611111111103E-4</v>
      </c>
      <c r="J55" s="40">
        <v>2.7314814814814799E-5</v>
      </c>
      <c r="K55">
        <v>150.31</v>
      </c>
    </row>
    <row r="56" spans="1:11" x14ac:dyDescent="0.25">
      <c r="A56">
        <v>8</v>
      </c>
      <c r="B56">
        <v>72</v>
      </c>
      <c r="C56">
        <v>201306499</v>
      </c>
      <c r="D56" t="s">
        <v>210</v>
      </c>
      <c r="E56" t="s">
        <v>209</v>
      </c>
      <c r="F56">
        <v>2004</v>
      </c>
      <c r="G56" t="s">
        <v>211</v>
      </c>
      <c r="H56" t="s">
        <v>107</v>
      </c>
      <c r="I56" s="40">
        <v>3.7025462962962999E-4</v>
      </c>
      <c r="J56" s="40">
        <v>5.2083333333333303E-5</v>
      </c>
      <c r="K56">
        <v>228.93</v>
      </c>
    </row>
    <row r="57" spans="1:11" x14ac:dyDescent="0.25">
      <c r="A57">
        <v>9</v>
      </c>
      <c r="B57">
        <v>77</v>
      </c>
      <c r="C57">
        <v>2014071941</v>
      </c>
      <c r="D57" t="s">
        <v>817</v>
      </c>
      <c r="E57" t="s">
        <v>325</v>
      </c>
      <c r="F57">
        <v>2004</v>
      </c>
      <c r="G57" t="s">
        <v>106</v>
      </c>
      <c r="H57" t="s">
        <v>107</v>
      </c>
      <c r="I57" s="40">
        <v>3.9201388888888901E-4</v>
      </c>
      <c r="J57" s="40">
        <v>7.3842592592592607E-5</v>
      </c>
      <c r="K57">
        <v>298.01</v>
      </c>
    </row>
    <row r="60" spans="1:11" x14ac:dyDescent="0.25">
      <c r="A60" t="s">
        <v>818</v>
      </c>
    </row>
    <row r="62" spans="1:11" x14ac:dyDescent="0.25">
      <c r="A62" t="s">
        <v>819</v>
      </c>
    </row>
    <row r="63" spans="1:11" x14ac:dyDescent="0.25">
      <c r="B63">
        <v>12</v>
      </c>
      <c r="C63">
        <v>2017053971</v>
      </c>
      <c r="D63" t="s">
        <v>820</v>
      </c>
      <c r="E63" t="s">
        <v>82</v>
      </c>
      <c r="F63">
        <v>2006</v>
      </c>
      <c r="H63" t="s">
        <v>776</v>
      </c>
    </row>
    <row r="64" spans="1:11" x14ac:dyDescent="0.25">
      <c r="B64">
        <v>55</v>
      </c>
      <c r="C64">
        <v>2016081450</v>
      </c>
      <c r="D64" t="s">
        <v>821</v>
      </c>
      <c r="E64" t="s">
        <v>677</v>
      </c>
      <c r="F64">
        <v>2006</v>
      </c>
      <c r="G64" t="s">
        <v>106</v>
      </c>
      <c r="H64" t="s">
        <v>107</v>
      </c>
    </row>
    <row r="65" spans="1:8" x14ac:dyDescent="0.25">
      <c r="B65">
        <v>59</v>
      </c>
      <c r="C65">
        <v>2015073117</v>
      </c>
      <c r="D65" t="s">
        <v>822</v>
      </c>
      <c r="E65" t="s">
        <v>679</v>
      </c>
      <c r="F65">
        <v>2006</v>
      </c>
      <c r="G65" t="s">
        <v>106</v>
      </c>
      <c r="H65" t="s">
        <v>107</v>
      </c>
    </row>
    <row r="68" spans="1:8" x14ac:dyDescent="0.25">
      <c r="A68" t="s">
        <v>823</v>
      </c>
    </row>
    <row r="69" spans="1:8" x14ac:dyDescent="0.25">
      <c r="B69">
        <v>5</v>
      </c>
      <c r="C69">
        <v>2014071929</v>
      </c>
      <c r="D69" t="s">
        <v>723</v>
      </c>
      <c r="E69" t="s">
        <v>62</v>
      </c>
      <c r="F69">
        <v>2005</v>
      </c>
      <c r="G69" t="s">
        <v>64</v>
      </c>
      <c r="H69" t="s">
        <v>135</v>
      </c>
    </row>
    <row r="70" spans="1:8" x14ac:dyDescent="0.25">
      <c r="B70">
        <v>14</v>
      </c>
      <c r="C70">
        <v>2014071922</v>
      </c>
      <c r="D70" t="s">
        <v>793</v>
      </c>
      <c r="E70" t="s">
        <v>663</v>
      </c>
      <c r="F70">
        <v>2006</v>
      </c>
      <c r="G70" t="s">
        <v>106</v>
      </c>
      <c r="H70" t="s">
        <v>107</v>
      </c>
    </row>
    <row r="71" spans="1:8" x14ac:dyDescent="0.25">
      <c r="B71">
        <v>15</v>
      </c>
      <c r="C71">
        <v>2018080528</v>
      </c>
      <c r="D71" t="s">
        <v>824</v>
      </c>
      <c r="E71" t="s">
        <v>756</v>
      </c>
      <c r="F71">
        <v>2005</v>
      </c>
      <c r="H71" t="s">
        <v>778</v>
      </c>
    </row>
    <row r="72" spans="1:8" x14ac:dyDescent="0.25">
      <c r="B72">
        <v>30</v>
      </c>
      <c r="C72">
        <v>2015093768</v>
      </c>
      <c r="D72" t="s">
        <v>825</v>
      </c>
      <c r="E72" t="s">
        <v>225</v>
      </c>
      <c r="F72">
        <v>2004</v>
      </c>
      <c r="G72" t="s">
        <v>51</v>
      </c>
      <c r="H72" t="s">
        <v>776</v>
      </c>
    </row>
    <row r="73" spans="1:8" x14ac:dyDescent="0.25">
      <c r="B73">
        <v>33</v>
      </c>
      <c r="C73">
        <v>201306271</v>
      </c>
      <c r="D73" t="s">
        <v>826</v>
      </c>
      <c r="E73" t="s">
        <v>239</v>
      </c>
      <c r="F73">
        <v>2004</v>
      </c>
    </row>
    <row r="74" spans="1:8" x14ac:dyDescent="0.25">
      <c r="B74">
        <v>42</v>
      </c>
      <c r="C74">
        <v>2018050257</v>
      </c>
      <c r="D74" t="s">
        <v>827</v>
      </c>
      <c r="E74" t="s">
        <v>248</v>
      </c>
      <c r="F74">
        <v>2001</v>
      </c>
      <c r="G74" t="s">
        <v>782</v>
      </c>
      <c r="H74" t="s">
        <v>56</v>
      </c>
    </row>
    <row r="75" spans="1:8" x14ac:dyDescent="0.25">
      <c r="B75">
        <v>43</v>
      </c>
      <c r="C75">
        <v>2018070328</v>
      </c>
      <c r="D75" t="s">
        <v>828</v>
      </c>
      <c r="E75" t="s">
        <v>528</v>
      </c>
      <c r="F75">
        <v>2002</v>
      </c>
      <c r="H75" t="s">
        <v>776</v>
      </c>
    </row>
    <row r="76" spans="1:8" x14ac:dyDescent="0.25">
      <c r="B76">
        <v>47</v>
      </c>
      <c r="C76">
        <v>201307660</v>
      </c>
      <c r="D76" t="s">
        <v>718</v>
      </c>
      <c r="E76" t="s">
        <v>53</v>
      </c>
      <c r="F76">
        <v>2005</v>
      </c>
      <c r="G76" t="s">
        <v>782</v>
      </c>
      <c r="H76" t="s">
        <v>56</v>
      </c>
    </row>
    <row r="77" spans="1:8" x14ac:dyDescent="0.25">
      <c r="B77">
        <v>49</v>
      </c>
      <c r="C77">
        <v>201307764</v>
      </c>
      <c r="D77" t="s">
        <v>829</v>
      </c>
      <c r="E77" t="s">
        <v>125</v>
      </c>
      <c r="F77">
        <v>2005</v>
      </c>
      <c r="G77" t="s">
        <v>80</v>
      </c>
      <c r="H77" t="s">
        <v>776</v>
      </c>
    </row>
    <row r="78" spans="1:8" x14ac:dyDescent="0.25">
      <c r="B78">
        <v>52</v>
      </c>
      <c r="C78">
        <v>201306321</v>
      </c>
      <c r="D78" t="s">
        <v>796</v>
      </c>
      <c r="E78" t="s">
        <v>104</v>
      </c>
      <c r="F78">
        <v>2005</v>
      </c>
      <c r="G78" t="s">
        <v>106</v>
      </c>
      <c r="H78" t="s">
        <v>107</v>
      </c>
    </row>
    <row r="79" spans="1:8" x14ac:dyDescent="0.25">
      <c r="B79">
        <v>66</v>
      </c>
      <c r="C79">
        <v>201307926</v>
      </c>
      <c r="D79" t="s">
        <v>830</v>
      </c>
      <c r="E79" t="s">
        <v>214</v>
      </c>
      <c r="F79">
        <v>2003</v>
      </c>
      <c r="G79" t="s">
        <v>106</v>
      </c>
      <c r="H79" t="s">
        <v>107</v>
      </c>
    </row>
    <row r="80" spans="1:8" x14ac:dyDescent="0.25">
      <c r="B80">
        <v>67</v>
      </c>
      <c r="C80">
        <v>2015063056</v>
      </c>
      <c r="D80" t="s">
        <v>831</v>
      </c>
      <c r="E80" t="s">
        <v>377</v>
      </c>
      <c r="F80">
        <v>2003</v>
      </c>
      <c r="G80" t="s">
        <v>782</v>
      </c>
      <c r="H80" t="s">
        <v>56</v>
      </c>
    </row>
    <row r="81" spans="1:10" x14ac:dyDescent="0.25">
      <c r="B81">
        <v>68</v>
      </c>
      <c r="C81">
        <v>2014071988</v>
      </c>
      <c r="D81" t="s">
        <v>783</v>
      </c>
      <c r="E81" t="s">
        <v>347</v>
      </c>
      <c r="F81">
        <v>2003</v>
      </c>
      <c r="G81" t="s">
        <v>80</v>
      </c>
      <c r="H81" t="s">
        <v>776</v>
      </c>
    </row>
    <row r="82" spans="1:10" x14ac:dyDescent="0.25">
      <c r="B82">
        <v>70</v>
      </c>
      <c r="C82">
        <v>2015073124</v>
      </c>
      <c r="D82" t="s">
        <v>832</v>
      </c>
      <c r="E82" t="s">
        <v>270</v>
      </c>
      <c r="F82">
        <v>2004</v>
      </c>
      <c r="G82" t="s">
        <v>51</v>
      </c>
      <c r="H82" t="s">
        <v>51</v>
      </c>
    </row>
    <row r="83" spans="1:10" x14ac:dyDescent="0.25">
      <c r="B83">
        <v>74</v>
      </c>
      <c r="C83">
        <v>2018080537</v>
      </c>
      <c r="D83" t="s">
        <v>833</v>
      </c>
      <c r="E83" t="s">
        <v>270</v>
      </c>
      <c r="F83">
        <v>2003</v>
      </c>
      <c r="H83" t="s">
        <v>778</v>
      </c>
    </row>
    <row r="84" spans="1:10" x14ac:dyDescent="0.25">
      <c r="B84">
        <v>76</v>
      </c>
      <c r="C84">
        <v>2018080533</v>
      </c>
      <c r="D84" t="s">
        <v>785</v>
      </c>
      <c r="E84" t="s">
        <v>411</v>
      </c>
      <c r="F84">
        <v>2004</v>
      </c>
      <c r="H84" t="s">
        <v>778</v>
      </c>
    </row>
    <row r="87" spans="1:10" x14ac:dyDescent="0.25">
      <c r="A87" t="s">
        <v>834</v>
      </c>
    </row>
    <row r="88" spans="1:10" x14ac:dyDescent="0.25">
      <c r="B88">
        <v>1</v>
      </c>
      <c r="C88">
        <v>2014071970</v>
      </c>
      <c r="D88" t="s">
        <v>835</v>
      </c>
      <c r="E88" t="s">
        <v>181</v>
      </c>
      <c r="F88">
        <v>2005</v>
      </c>
      <c r="G88" t="s">
        <v>106</v>
      </c>
      <c r="H88" t="s">
        <v>107</v>
      </c>
      <c r="J88" t="s">
        <v>836</v>
      </c>
    </row>
    <row r="89" spans="1:10" x14ac:dyDescent="0.25">
      <c r="B89">
        <v>16</v>
      </c>
      <c r="C89">
        <v>2018080532</v>
      </c>
      <c r="D89" t="s">
        <v>837</v>
      </c>
      <c r="E89" t="s">
        <v>550</v>
      </c>
      <c r="F89">
        <v>2006</v>
      </c>
      <c r="H89" t="s">
        <v>778</v>
      </c>
      <c r="J89" t="s">
        <v>838</v>
      </c>
    </row>
    <row r="90" spans="1:10" x14ac:dyDescent="0.25">
      <c r="B90">
        <v>22</v>
      </c>
      <c r="C90">
        <v>201306123</v>
      </c>
      <c r="D90" t="s">
        <v>839</v>
      </c>
      <c r="E90" t="s">
        <v>304</v>
      </c>
      <c r="F90">
        <v>2003</v>
      </c>
      <c r="G90" t="s">
        <v>131</v>
      </c>
      <c r="H90" t="s">
        <v>132</v>
      </c>
      <c r="J90" t="s">
        <v>840</v>
      </c>
    </row>
    <row r="91" spans="1:10" x14ac:dyDescent="0.25">
      <c r="B91">
        <v>31</v>
      </c>
      <c r="C91">
        <v>201307952</v>
      </c>
      <c r="D91" t="s">
        <v>724</v>
      </c>
      <c r="E91" t="s">
        <v>317</v>
      </c>
      <c r="F91">
        <v>2004</v>
      </c>
      <c r="G91" t="s">
        <v>106</v>
      </c>
      <c r="H91" t="s">
        <v>107</v>
      </c>
      <c r="J91" t="s">
        <v>841</v>
      </c>
    </row>
    <row r="92" spans="1:10" x14ac:dyDescent="0.25">
      <c r="B92">
        <v>48</v>
      </c>
      <c r="C92">
        <v>2015063003</v>
      </c>
      <c r="D92" t="s">
        <v>842</v>
      </c>
      <c r="E92" t="s">
        <v>74</v>
      </c>
      <c r="F92">
        <v>2005</v>
      </c>
      <c r="G92" t="s">
        <v>106</v>
      </c>
      <c r="H92" t="s">
        <v>107</v>
      </c>
    </row>
    <row r="93" spans="1:10" x14ac:dyDescent="0.25">
      <c r="B93">
        <v>53</v>
      </c>
      <c r="C93">
        <v>2018070381</v>
      </c>
      <c r="D93" t="s">
        <v>843</v>
      </c>
      <c r="E93" t="s">
        <v>651</v>
      </c>
      <c r="F93">
        <v>2006</v>
      </c>
      <c r="G93" t="s">
        <v>80</v>
      </c>
      <c r="H93" t="s">
        <v>81</v>
      </c>
      <c r="J93" t="s">
        <v>844</v>
      </c>
    </row>
    <row r="94" spans="1:10" x14ac:dyDescent="0.25">
      <c r="B94">
        <v>57</v>
      </c>
      <c r="C94">
        <v>201307900</v>
      </c>
      <c r="D94" t="s">
        <v>845</v>
      </c>
      <c r="E94" t="s">
        <v>676</v>
      </c>
      <c r="F94">
        <v>2006</v>
      </c>
      <c r="G94" t="s">
        <v>106</v>
      </c>
      <c r="H94" t="s">
        <v>107</v>
      </c>
      <c r="J94" t="s">
        <v>846</v>
      </c>
    </row>
    <row r="95" spans="1:10" x14ac:dyDescent="0.25">
      <c r="B95">
        <v>69</v>
      </c>
      <c r="C95">
        <v>2014061820</v>
      </c>
      <c r="D95" t="s">
        <v>847</v>
      </c>
      <c r="E95" t="s">
        <v>274</v>
      </c>
      <c r="F95">
        <v>2003</v>
      </c>
      <c r="G95" t="s">
        <v>106</v>
      </c>
      <c r="H95" t="s">
        <v>107</v>
      </c>
      <c r="J95" t="s">
        <v>846</v>
      </c>
    </row>
    <row r="96" spans="1:10" x14ac:dyDescent="0.25">
      <c r="B96">
        <v>71</v>
      </c>
      <c r="C96">
        <v>201307933</v>
      </c>
      <c r="D96" t="s">
        <v>848</v>
      </c>
      <c r="E96" t="s">
        <v>125</v>
      </c>
      <c r="F96">
        <v>2003</v>
      </c>
      <c r="G96" t="s">
        <v>782</v>
      </c>
      <c r="H96" t="s">
        <v>56</v>
      </c>
      <c r="J96" t="s">
        <v>846</v>
      </c>
    </row>
    <row r="99" spans="1:1" x14ac:dyDescent="0.25">
      <c r="A99" t="s">
        <v>849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37A65-02B6-474E-8AF6-D0411FF20C4A}">
  <dimension ref="A3:K99"/>
  <sheetViews>
    <sheetView workbookViewId="0">
      <selection sqref="A1:XFD1048576"/>
    </sheetView>
  </sheetViews>
  <sheetFormatPr defaultRowHeight="15" x14ac:dyDescent="0.25"/>
  <cols>
    <col min="1" max="1" width="11.42578125" customWidth="1"/>
    <col min="2" max="2" width="3" bestFit="1" customWidth="1"/>
    <col min="3" max="3" width="11" bestFit="1" customWidth="1"/>
    <col min="4" max="4" width="17" bestFit="1" customWidth="1"/>
    <col min="5" max="5" width="14.140625" bestFit="1" customWidth="1"/>
    <col min="6" max="6" width="5" bestFit="1" customWidth="1"/>
    <col min="7" max="7" width="29" bestFit="1" customWidth="1"/>
    <col min="8" max="8" width="29.28515625" bestFit="1" customWidth="1"/>
    <col min="9" max="10" width="8.140625" bestFit="1" customWidth="1"/>
    <col min="11" max="11" width="7" bestFit="1" customWidth="1"/>
  </cols>
  <sheetData>
    <row r="3" spans="1:11" x14ac:dyDescent="0.25">
      <c r="A3" t="s">
        <v>774</v>
      </c>
    </row>
    <row r="4" spans="1:11" x14ac:dyDescent="0.25">
      <c r="A4">
        <v>1</v>
      </c>
      <c r="B4">
        <v>2</v>
      </c>
      <c r="C4">
        <v>201307992</v>
      </c>
      <c r="D4" t="s">
        <v>775</v>
      </c>
      <c r="E4" t="s">
        <v>177</v>
      </c>
      <c r="F4">
        <v>2005</v>
      </c>
      <c r="G4" t="s">
        <v>80</v>
      </c>
      <c r="H4" t="s">
        <v>776</v>
      </c>
      <c r="I4" s="40">
        <v>3.46759259259259E-4</v>
      </c>
      <c r="K4">
        <v>108.6</v>
      </c>
    </row>
    <row r="5" spans="1:11" x14ac:dyDescent="0.25">
      <c r="A5">
        <v>2</v>
      </c>
      <c r="B5">
        <v>17</v>
      </c>
      <c r="C5">
        <v>2018070453</v>
      </c>
      <c r="D5" t="s">
        <v>780</v>
      </c>
      <c r="E5" t="s">
        <v>647</v>
      </c>
      <c r="F5">
        <v>2005</v>
      </c>
      <c r="G5" t="s">
        <v>80</v>
      </c>
      <c r="H5" t="s">
        <v>81</v>
      </c>
      <c r="I5" s="40">
        <v>3.6435185185185198E-4</v>
      </c>
      <c r="J5" s="40">
        <v>1.7592592592592601E-5</v>
      </c>
      <c r="K5">
        <v>160.82</v>
      </c>
    </row>
    <row r="6" spans="1:11" x14ac:dyDescent="0.25">
      <c r="A6">
        <v>3</v>
      </c>
      <c r="B6">
        <v>11</v>
      </c>
      <c r="C6">
        <v>2018080527</v>
      </c>
      <c r="D6" t="s">
        <v>777</v>
      </c>
      <c r="E6" t="s">
        <v>754</v>
      </c>
      <c r="F6">
        <v>2005</v>
      </c>
      <c r="H6" t="s">
        <v>778</v>
      </c>
      <c r="I6" s="40">
        <v>3.68865740740741E-4</v>
      </c>
      <c r="J6" s="40">
        <v>2.21064814814815E-5</v>
      </c>
      <c r="K6">
        <v>174.21</v>
      </c>
    </row>
    <row r="7" spans="1:11" x14ac:dyDescent="0.25">
      <c r="A7">
        <v>4</v>
      </c>
      <c r="B7">
        <v>7</v>
      </c>
      <c r="C7">
        <v>2015073354</v>
      </c>
      <c r="D7" t="s">
        <v>781</v>
      </c>
      <c r="E7" t="s">
        <v>188</v>
      </c>
      <c r="F7">
        <v>2005</v>
      </c>
      <c r="G7" t="s">
        <v>80</v>
      </c>
      <c r="H7" t="s">
        <v>776</v>
      </c>
      <c r="I7" s="40">
        <v>3.9236111111111101E-4</v>
      </c>
      <c r="J7" s="40">
        <v>4.5601851851851901E-5</v>
      </c>
      <c r="K7">
        <v>243.95</v>
      </c>
    </row>
    <row r="8" spans="1:11" x14ac:dyDescent="0.25">
      <c r="A8">
        <v>5</v>
      </c>
      <c r="B8">
        <v>1</v>
      </c>
      <c r="C8">
        <v>2014071970</v>
      </c>
      <c r="D8" t="s">
        <v>835</v>
      </c>
      <c r="E8" t="s">
        <v>181</v>
      </c>
      <c r="F8">
        <v>2005</v>
      </c>
      <c r="G8" t="s">
        <v>106</v>
      </c>
      <c r="H8" t="s">
        <v>107</v>
      </c>
      <c r="I8" s="40">
        <v>3.98842592592593E-4</v>
      </c>
      <c r="J8" s="40">
        <v>5.2083333333333303E-5</v>
      </c>
      <c r="K8">
        <v>263.19</v>
      </c>
    </row>
    <row r="9" spans="1:11" x14ac:dyDescent="0.25">
      <c r="A9">
        <v>6</v>
      </c>
      <c r="B9">
        <v>8</v>
      </c>
      <c r="C9">
        <v>2014071989</v>
      </c>
      <c r="D9" t="s">
        <v>783</v>
      </c>
      <c r="E9" t="s">
        <v>146</v>
      </c>
      <c r="F9">
        <v>2005</v>
      </c>
      <c r="G9" t="s">
        <v>80</v>
      </c>
      <c r="H9" t="s">
        <v>776</v>
      </c>
      <c r="I9" s="40">
        <v>4.0358796296296301E-4</v>
      </c>
      <c r="J9" s="40">
        <v>5.6828703703703699E-5</v>
      </c>
      <c r="K9">
        <v>277.27</v>
      </c>
    </row>
    <row r="10" spans="1:11" x14ac:dyDescent="0.25">
      <c r="A10">
        <v>7</v>
      </c>
      <c r="B10">
        <v>9</v>
      </c>
      <c r="C10">
        <v>2016071158</v>
      </c>
      <c r="D10" t="s">
        <v>725</v>
      </c>
      <c r="E10" t="s">
        <v>537</v>
      </c>
      <c r="F10">
        <v>2006</v>
      </c>
      <c r="G10" t="s">
        <v>782</v>
      </c>
      <c r="H10" t="s">
        <v>56</v>
      </c>
      <c r="I10" s="40">
        <v>4.1747685185185198E-4</v>
      </c>
      <c r="J10" s="40">
        <v>7.0717592592592598E-5</v>
      </c>
      <c r="K10">
        <v>318.5</v>
      </c>
    </row>
    <row r="11" spans="1:11" x14ac:dyDescent="0.25">
      <c r="A11">
        <v>8</v>
      </c>
      <c r="B11">
        <v>5</v>
      </c>
      <c r="C11">
        <v>2014071929</v>
      </c>
      <c r="D11" t="s">
        <v>723</v>
      </c>
      <c r="E11" t="s">
        <v>62</v>
      </c>
      <c r="F11">
        <v>2005</v>
      </c>
      <c r="G11" t="s">
        <v>64</v>
      </c>
      <c r="H11" t="s">
        <v>135</v>
      </c>
      <c r="I11" s="40">
        <v>4.2048611111111101E-4</v>
      </c>
      <c r="J11" s="40">
        <v>7.3726851851851894E-5</v>
      </c>
      <c r="K11">
        <v>327.43</v>
      </c>
    </row>
    <row r="12" spans="1:11" x14ac:dyDescent="0.25">
      <c r="A12">
        <v>9</v>
      </c>
      <c r="B12">
        <v>18</v>
      </c>
      <c r="C12">
        <v>2018080535</v>
      </c>
      <c r="D12" t="s">
        <v>785</v>
      </c>
      <c r="E12" t="s">
        <v>743</v>
      </c>
      <c r="F12">
        <v>2006</v>
      </c>
      <c r="H12" t="s">
        <v>778</v>
      </c>
      <c r="I12" s="40">
        <v>4.2789351851851902E-4</v>
      </c>
      <c r="J12" s="40">
        <v>8.1134259259259297E-5</v>
      </c>
      <c r="K12">
        <v>349.42</v>
      </c>
    </row>
    <row r="13" spans="1:11" x14ac:dyDescent="0.25">
      <c r="A13">
        <v>10</v>
      </c>
      <c r="B13">
        <v>20</v>
      </c>
      <c r="C13">
        <v>2018080530</v>
      </c>
      <c r="D13" t="s">
        <v>784</v>
      </c>
      <c r="E13" t="s">
        <v>758</v>
      </c>
      <c r="F13">
        <v>2006</v>
      </c>
      <c r="H13" t="s">
        <v>778</v>
      </c>
      <c r="I13" s="40">
        <v>4.3865740740740698E-4</v>
      </c>
      <c r="J13" s="40">
        <v>9.1898148148148202E-5</v>
      </c>
      <c r="K13">
        <v>381.37</v>
      </c>
    </row>
    <row r="14" spans="1:11" x14ac:dyDescent="0.25">
      <c r="A14">
        <v>11</v>
      </c>
      <c r="B14">
        <v>13</v>
      </c>
      <c r="C14">
        <v>2018080529</v>
      </c>
      <c r="D14" t="s">
        <v>786</v>
      </c>
      <c r="E14" t="s">
        <v>746</v>
      </c>
      <c r="F14">
        <v>2005</v>
      </c>
      <c r="H14" t="s">
        <v>778</v>
      </c>
      <c r="I14" s="40">
        <v>4.4537037037037001E-4</v>
      </c>
      <c r="J14" s="40">
        <v>9.8611111111111097E-5</v>
      </c>
      <c r="K14">
        <v>401.29</v>
      </c>
    </row>
    <row r="15" spans="1:11" x14ac:dyDescent="0.25">
      <c r="A15">
        <v>12</v>
      </c>
      <c r="B15">
        <v>14</v>
      </c>
      <c r="C15">
        <v>2014071922</v>
      </c>
      <c r="D15" t="s">
        <v>793</v>
      </c>
      <c r="E15" t="s">
        <v>663</v>
      </c>
      <c r="F15">
        <v>2006</v>
      </c>
      <c r="G15" t="s">
        <v>106</v>
      </c>
      <c r="H15" t="s">
        <v>107</v>
      </c>
      <c r="I15" s="40">
        <v>4.5312500000000002E-4</v>
      </c>
      <c r="J15" s="40">
        <v>1.0636574074074101E-4</v>
      </c>
      <c r="K15">
        <v>424.31</v>
      </c>
    </row>
    <row r="16" spans="1:11" x14ac:dyDescent="0.25">
      <c r="A16">
        <v>13</v>
      </c>
      <c r="B16">
        <v>16</v>
      </c>
      <c r="C16">
        <v>2018080532</v>
      </c>
      <c r="D16" t="s">
        <v>837</v>
      </c>
      <c r="E16" t="s">
        <v>550</v>
      </c>
      <c r="F16">
        <v>2006</v>
      </c>
      <c r="H16" t="s">
        <v>778</v>
      </c>
      <c r="I16" s="40">
        <v>5.5520833333333301E-4</v>
      </c>
      <c r="J16" s="40">
        <v>2.0844907407407401E-4</v>
      </c>
      <c r="K16">
        <v>727.31</v>
      </c>
    </row>
    <row r="19" spans="1:11" x14ac:dyDescent="0.25">
      <c r="A19" t="s">
        <v>787</v>
      </c>
    </row>
    <row r="20" spans="1:11" x14ac:dyDescent="0.25">
      <c r="A20">
        <v>1</v>
      </c>
      <c r="B20">
        <v>39</v>
      </c>
      <c r="C20">
        <v>2018080536</v>
      </c>
      <c r="D20" t="s">
        <v>789</v>
      </c>
      <c r="E20" t="s">
        <v>749</v>
      </c>
      <c r="F20">
        <v>2004</v>
      </c>
      <c r="H20" t="s">
        <v>778</v>
      </c>
      <c r="I20" s="40">
        <v>3.40277777777778E-4</v>
      </c>
      <c r="K20">
        <v>89.36</v>
      </c>
    </row>
    <row r="21" spans="1:11" x14ac:dyDescent="0.25">
      <c r="A21">
        <v>1</v>
      </c>
      <c r="B21">
        <v>36</v>
      </c>
      <c r="C21">
        <v>2018080538</v>
      </c>
      <c r="D21" t="s">
        <v>788</v>
      </c>
      <c r="E21" t="s">
        <v>744</v>
      </c>
      <c r="F21">
        <v>2003</v>
      </c>
      <c r="H21" t="s">
        <v>778</v>
      </c>
      <c r="I21" s="40">
        <v>3.40277777777778E-4</v>
      </c>
      <c r="K21">
        <v>89.36</v>
      </c>
    </row>
    <row r="22" spans="1:11" x14ac:dyDescent="0.25">
      <c r="A22">
        <v>3</v>
      </c>
      <c r="B22">
        <v>80</v>
      </c>
      <c r="C22">
        <v>201307718</v>
      </c>
      <c r="D22" t="s">
        <v>790</v>
      </c>
      <c r="E22" t="s">
        <v>100</v>
      </c>
      <c r="F22">
        <v>2004</v>
      </c>
      <c r="H22" t="s">
        <v>81</v>
      </c>
      <c r="I22" s="40">
        <v>3.5752314814814799E-4</v>
      </c>
      <c r="J22" s="40">
        <v>1.7245370370370402E-5</v>
      </c>
      <c r="K22">
        <v>140.55000000000001</v>
      </c>
    </row>
    <row r="23" spans="1:11" x14ac:dyDescent="0.25">
      <c r="A23">
        <v>4</v>
      </c>
      <c r="B23">
        <v>35</v>
      </c>
      <c r="C23">
        <v>2018080514</v>
      </c>
      <c r="D23" t="s">
        <v>791</v>
      </c>
      <c r="E23" t="s">
        <v>768</v>
      </c>
      <c r="F23">
        <v>2003</v>
      </c>
      <c r="I23" s="40">
        <v>3.5856481481481498E-4</v>
      </c>
      <c r="J23" s="40">
        <v>1.8287037037037001E-5</v>
      </c>
      <c r="K23">
        <v>143.63999999999999</v>
      </c>
    </row>
    <row r="24" spans="1:11" x14ac:dyDescent="0.25">
      <c r="A24">
        <v>5</v>
      </c>
      <c r="B24">
        <v>40</v>
      </c>
      <c r="C24">
        <v>2018080523</v>
      </c>
      <c r="D24" t="s">
        <v>792</v>
      </c>
      <c r="E24" t="s">
        <v>772</v>
      </c>
      <c r="F24">
        <v>2003</v>
      </c>
      <c r="I24" s="40">
        <v>3.6412037037037001E-4</v>
      </c>
      <c r="J24" s="40">
        <v>2.3842592592592601E-5</v>
      </c>
      <c r="K24">
        <v>160.13</v>
      </c>
    </row>
    <row r="25" spans="1:11" x14ac:dyDescent="0.25">
      <c r="A25">
        <v>6</v>
      </c>
      <c r="B25">
        <v>29</v>
      </c>
      <c r="C25">
        <v>2015073168</v>
      </c>
      <c r="D25" t="s">
        <v>720</v>
      </c>
      <c r="E25" t="s">
        <v>181</v>
      </c>
      <c r="F25">
        <v>2004</v>
      </c>
      <c r="G25" t="s">
        <v>106</v>
      </c>
      <c r="H25" t="s">
        <v>107</v>
      </c>
      <c r="I25" s="40">
        <v>3.6539351851851902E-4</v>
      </c>
      <c r="J25" s="40">
        <v>2.5115740740740701E-5</v>
      </c>
      <c r="K25">
        <v>163.91</v>
      </c>
    </row>
    <row r="26" spans="1:11" x14ac:dyDescent="0.25">
      <c r="A26">
        <v>7</v>
      </c>
      <c r="B26">
        <v>28</v>
      </c>
      <c r="C26">
        <v>201307964</v>
      </c>
      <c r="D26" t="s">
        <v>793</v>
      </c>
      <c r="E26" t="s">
        <v>252</v>
      </c>
      <c r="F26">
        <v>2004</v>
      </c>
      <c r="G26" t="s">
        <v>106</v>
      </c>
      <c r="H26" t="s">
        <v>107</v>
      </c>
      <c r="I26" s="40">
        <v>3.7337962962963003E-4</v>
      </c>
      <c r="J26" s="40">
        <v>3.3101851851851801E-5</v>
      </c>
      <c r="K26">
        <v>187.61</v>
      </c>
    </row>
    <row r="27" spans="1:11" x14ac:dyDescent="0.25">
      <c r="A27">
        <v>8</v>
      </c>
      <c r="B27">
        <v>31</v>
      </c>
      <c r="C27">
        <v>201307952</v>
      </c>
      <c r="D27" t="s">
        <v>724</v>
      </c>
      <c r="E27" t="s">
        <v>317</v>
      </c>
      <c r="F27">
        <v>2004</v>
      </c>
      <c r="G27" t="s">
        <v>106</v>
      </c>
      <c r="H27" t="s">
        <v>107</v>
      </c>
      <c r="I27" s="40">
        <v>3.7743055555555598E-4</v>
      </c>
      <c r="J27" s="40">
        <v>3.7152777777777797E-5</v>
      </c>
      <c r="K27">
        <v>199.64</v>
      </c>
    </row>
    <row r="28" spans="1:11" x14ac:dyDescent="0.25">
      <c r="A28">
        <v>9</v>
      </c>
      <c r="B28">
        <v>27</v>
      </c>
      <c r="C28">
        <v>2013101667</v>
      </c>
      <c r="D28" t="s">
        <v>794</v>
      </c>
      <c r="E28" t="s">
        <v>375</v>
      </c>
      <c r="F28">
        <v>2003</v>
      </c>
      <c r="G28" t="s">
        <v>51</v>
      </c>
      <c r="H28" t="s">
        <v>51</v>
      </c>
      <c r="I28" s="40">
        <v>3.7893518518518501E-4</v>
      </c>
      <c r="J28" s="40">
        <v>3.8657407407407397E-5</v>
      </c>
      <c r="K28">
        <v>204.1</v>
      </c>
    </row>
    <row r="29" spans="1:11" x14ac:dyDescent="0.25">
      <c r="A29">
        <v>10</v>
      </c>
      <c r="B29">
        <v>21</v>
      </c>
      <c r="C29">
        <v>201306319</v>
      </c>
      <c r="D29" t="s">
        <v>796</v>
      </c>
      <c r="E29" t="s">
        <v>255</v>
      </c>
      <c r="F29">
        <v>2003</v>
      </c>
      <c r="G29" t="s">
        <v>106</v>
      </c>
      <c r="H29" t="s">
        <v>107</v>
      </c>
      <c r="I29" s="40">
        <v>3.80324074074074E-4</v>
      </c>
      <c r="J29" s="40">
        <v>4.0046296296296298E-5</v>
      </c>
      <c r="K29">
        <v>208.22</v>
      </c>
    </row>
    <row r="30" spans="1:11" x14ac:dyDescent="0.25">
      <c r="A30">
        <v>11</v>
      </c>
      <c r="B30">
        <v>32</v>
      </c>
      <c r="C30">
        <v>2015073139</v>
      </c>
      <c r="D30" t="s">
        <v>721</v>
      </c>
      <c r="E30" t="s">
        <v>240</v>
      </c>
      <c r="F30">
        <v>2004</v>
      </c>
      <c r="G30" t="s">
        <v>64</v>
      </c>
      <c r="H30" t="s">
        <v>135</v>
      </c>
      <c r="I30" s="40">
        <v>3.8483796296296302E-4</v>
      </c>
      <c r="J30" s="40">
        <v>4.45601851851852E-5</v>
      </c>
      <c r="K30">
        <v>221.62</v>
      </c>
    </row>
    <row r="31" spans="1:11" x14ac:dyDescent="0.25">
      <c r="A31">
        <v>12</v>
      </c>
      <c r="B31">
        <v>22</v>
      </c>
      <c r="C31">
        <v>201306123</v>
      </c>
      <c r="D31" t="s">
        <v>839</v>
      </c>
      <c r="E31" t="s">
        <v>304</v>
      </c>
      <c r="F31">
        <v>2003</v>
      </c>
      <c r="G31" t="s">
        <v>131</v>
      </c>
      <c r="H31" t="s">
        <v>132</v>
      </c>
      <c r="I31" s="40">
        <v>3.8877314814814802E-4</v>
      </c>
      <c r="J31" s="40">
        <v>4.8495370370370402E-5</v>
      </c>
      <c r="K31">
        <v>233.3</v>
      </c>
    </row>
    <row r="32" spans="1:11" x14ac:dyDescent="0.25">
      <c r="A32">
        <v>13</v>
      </c>
      <c r="B32">
        <v>23</v>
      </c>
      <c r="C32">
        <v>201301514</v>
      </c>
      <c r="D32" t="s">
        <v>795</v>
      </c>
      <c r="E32" t="s">
        <v>142</v>
      </c>
      <c r="F32">
        <v>2003</v>
      </c>
      <c r="G32" t="s">
        <v>51</v>
      </c>
      <c r="H32" t="s">
        <v>51</v>
      </c>
      <c r="I32" s="40">
        <v>3.9293981481481499E-4</v>
      </c>
      <c r="J32" s="40">
        <v>5.2662037037037003E-5</v>
      </c>
      <c r="K32">
        <v>245.67</v>
      </c>
    </row>
    <row r="33" spans="1:11" x14ac:dyDescent="0.25">
      <c r="A33">
        <v>14</v>
      </c>
      <c r="B33">
        <v>33</v>
      </c>
      <c r="C33">
        <v>201306271</v>
      </c>
      <c r="D33" t="s">
        <v>826</v>
      </c>
      <c r="E33" t="s">
        <v>239</v>
      </c>
      <c r="F33">
        <v>2004</v>
      </c>
      <c r="I33" s="40">
        <v>4.0254629629629597E-4</v>
      </c>
      <c r="J33" s="40">
        <v>6.2268518518518494E-5</v>
      </c>
      <c r="K33">
        <v>274.18</v>
      </c>
    </row>
    <row r="34" spans="1:11" x14ac:dyDescent="0.25">
      <c r="A34">
        <v>15</v>
      </c>
      <c r="B34">
        <v>34</v>
      </c>
      <c r="C34">
        <v>2014072020</v>
      </c>
      <c r="D34" t="s">
        <v>799</v>
      </c>
      <c r="E34" t="s">
        <v>363</v>
      </c>
      <c r="F34">
        <v>2004</v>
      </c>
      <c r="G34" t="s">
        <v>106</v>
      </c>
      <c r="I34" s="40">
        <v>4.1076388888888901E-4</v>
      </c>
      <c r="J34" s="40">
        <v>7.0486111111111105E-5</v>
      </c>
      <c r="K34">
        <v>298.57</v>
      </c>
    </row>
    <row r="35" spans="1:11" x14ac:dyDescent="0.25">
      <c r="A35">
        <v>16</v>
      </c>
      <c r="B35">
        <v>25</v>
      </c>
      <c r="C35">
        <v>2014061818</v>
      </c>
      <c r="D35" t="s">
        <v>797</v>
      </c>
      <c r="E35" t="s">
        <v>319</v>
      </c>
      <c r="F35">
        <v>2004</v>
      </c>
      <c r="G35" t="s">
        <v>51</v>
      </c>
      <c r="I35" s="40">
        <v>4.13194444444444E-4</v>
      </c>
      <c r="J35" s="40">
        <v>7.29166666666667E-5</v>
      </c>
      <c r="K35">
        <v>305.79000000000002</v>
      </c>
    </row>
    <row r="36" spans="1:11" x14ac:dyDescent="0.25">
      <c r="A36">
        <v>17</v>
      </c>
      <c r="B36">
        <v>26</v>
      </c>
      <c r="C36">
        <v>201306112</v>
      </c>
      <c r="D36" t="s">
        <v>798</v>
      </c>
      <c r="E36" t="s">
        <v>365</v>
      </c>
      <c r="F36">
        <v>2004</v>
      </c>
      <c r="G36" t="s">
        <v>106</v>
      </c>
      <c r="H36" t="s">
        <v>107</v>
      </c>
      <c r="I36" s="40">
        <v>4.2743055555555601E-4</v>
      </c>
      <c r="J36" s="40">
        <v>8.7152777777777806E-5</v>
      </c>
      <c r="K36">
        <v>348.04</v>
      </c>
    </row>
    <row r="37" spans="1:11" x14ac:dyDescent="0.25">
      <c r="A37">
        <v>18</v>
      </c>
      <c r="B37">
        <v>30</v>
      </c>
      <c r="C37">
        <v>2015093768</v>
      </c>
      <c r="D37" t="s">
        <v>825</v>
      </c>
      <c r="E37" t="s">
        <v>225</v>
      </c>
      <c r="F37">
        <v>2004</v>
      </c>
      <c r="G37" t="s">
        <v>51</v>
      </c>
      <c r="H37" t="s">
        <v>776</v>
      </c>
      <c r="I37" s="40">
        <v>4.3020833333333301E-4</v>
      </c>
      <c r="J37" s="40">
        <v>8.9930555555555594E-5</v>
      </c>
      <c r="K37">
        <v>356.29</v>
      </c>
    </row>
    <row r="38" spans="1:11" x14ac:dyDescent="0.25">
      <c r="A38">
        <v>19</v>
      </c>
      <c r="B38">
        <v>24</v>
      </c>
      <c r="C38">
        <v>201307621</v>
      </c>
      <c r="D38" t="s">
        <v>800</v>
      </c>
      <c r="E38" t="s">
        <v>314</v>
      </c>
      <c r="F38">
        <v>2003</v>
      </c>
      <c r="G38" t="s">
        <v>80</v>
      </c>
      <c r="H38" t="s">
        <v>776</v>
      </c>
      <c r="I38" s="40">
        <v>4.3854166666666699E-4</v>
      </c>
      <c r="J38" s="40">
        <v>9.8263888888888904E-5</v>
      </c>
      <c r="K38">
        <v>381.02</v>
      </c>
    </row>
    <row r="39" spans="1:11" x14ac:dyDescent="0.25">
      <c r="A39">
        <v>20</v>
      </c>
      <c r="B39">
        <v>38</v>
      </c>
      <c r="C39">
        <v>2018080531</v>
      </c>
      <c r="D39" t="s">
        <v>801</v>
      </c>
      <c r="E39" t="s">
        <v>760</v>
      </c>
      <c r="F39">
        <v>2004</v>
      </c>
      <c r="H39" t="s">
        <v>778</v>
      </c>
      <c r="I39" s="40">
        <v>4.4699074074074102E-4</v>
      </c>
      <c r="J39" s="40">
        <v>1.0671296296296299E-4</v>
      </c>
      <c r="K39">
        <v>406.1</v>
      </c>
    </row>
    <row r="42" spans="1:11" x14ac:dyDescent="0.25">
      <c r="A42" t="s">
        <v>802</v>
      </c>
    </row>
    <row r="43" spans="1:11" x14ac:dyDescent="0.25">
      <c r="A43">
        <v>1</v>
      </c>
      <c r="B43">
        <v>42</v>
      </c>
      <c r="C43">
        <v>2018050257</v>
      </c>
      <c r="D43" t="s">
        <v>827</v>
      </c>
      <c r="E43" t="s">
        <v>248</v>
      </c>
      <c r="F43">
        <v>2001</v>
      </c>
      <c r="G43" t="s">
        <v>782</v>
      </c>
      <c r="H43" t="s">
        <v>56</v>
      </c>
      <c r="I43" s="40">
        <v>4.4062499999999999E-4</v>
      </c>
      <c r="K43">
        <v>387.21</v>
      </c>
    </row>
    <row r="44" spans="1:11" x14ac:dyDescent="0.25">
      <c r="A44">
        <v>2</v>
      </c>
      <c r="B44">
        <v>43</v>
      </c>
      <c r="C44">
        <v>2018070328</v>
      </c>
      <c r="D44" t="s">
        <v>828</v>
      </c>
      <c r="E44" t="s">
        <v>528</v>
      </c>
      <c r="F44">
        <v>2002</v>
      </c>
      <c r="H44" t="s">
        <v>776</v>
      </c>
      <c r="I44" s="40">
        <v>5.6284722222222196E-4</v>
      </c>
      <c r="J44" s="40">
        <v>1.22222222222222E-4</v>
      </c>
      <c r="K44">
        <v>749.98</v>
      </c>
    </row>
    <row r="45" spans="1:11" x14ac:dyDescent="0.25">
      <c r="A45">
        <v>3</v>
      </c>
      <c r="B45">
        <v>41</v>
      </c>
      <c r="C45">
        <v>2018070347</v>
      </c>
      <c r="D45" t="s">
        <v>803</v>
      </c>
      <c r="E45" t="s">
        <v>424</v>
      </c>
      <c r="F45">
        <v>2000</v>
      </c>
      <c r="G45" t="s">
        <v>51</v>
      </c>
      <c r="H45" t="s">
        <v>51</v>
      </c>
      <c r="I45" s="40">
        <v>5.73611111111111E-4</v>
      </c>
      <c r="J45" s="40">
        <v>1.3298611111111101E-4</v>
      </c>
      <c r="K45">
        <v>781.93</v>
      </c>
    </row>
    <row r="48" spans="1:11" x14ac:dyDescent="0.25">
      <c r="A48" t="s">
        <v>804</v>
      </c>
    </row>
    <row r="49" spans="1:11" x14ac:dyDescent="0.25">
      <c r="A49">
        <v>1</v>
      </c>
      <c r="B49">
        <v>47</v>
      </c>
      <c r="C49">
        <v>201307660</v>
      </c>
      <c r="D49" t="s">
        <v>718</v>
      </c>
      <c r="E49" t="s">
        <v>53</v>
      </c>
      <c r="F49">
        <v>2005</v>
      </c>
      <c r="G49" t="s">
        <v>782</v>
      </c>
      <c r="H49" t="s">
        <v>56</v>
      </c>
      <c r="I49" s="40">
        <v>3.6793981481481497E-4</v>
      </c>
      <c r="K49">
        <v>116.53</v>
      </c>
    </row>
    <row r="50" spans="1:11" x14ac:dyDescent="0.25">
      <c r="A50">
        <v>2</v>
      </c>
      <c r="B50">
        <v>48</v>
      </c>
      <c r="C50">
        <v>2015063003</v>
      </c>
      <c r="D50" t="s">
        <v>842</v>
      </c>
      <c r="E50" t="s">
        <v>74</v>
      </c>
      <c r="F50">
        <v>2005</v>
      </c>
      <c r="G50" t="s">
        <v>106</v>
      </c>
      <c r="H50" t="s">
        <v>107</v>
      </c>
      <c r="I50" s="40">
        <v>3.8912037037037002E-4</v>
      </c>
      <c r="J50" s="40">
        <v>2.11805555555556E-5</v>
      </c>
      <c r="K50">
        <v>176.71</v>
      </c>
    </row>
    <row r="51" spans="1:11" x14ac:dyDescent="0.25">
      <c r="A51">
        <v>3</v>
      </c>
      <c r="B51">
        <v>44</v>
      </c>
      <c r="C51">
        <v>201307704</v>
      </c>
      <c r="D51" t="s">
        <v>805</v>
      </c>
      <c r="E51" t="s">
        <v>144</v>
      </c>
      <c r="F51">
        <v>2005</v>
      </c>
      <c r="G51" t="s">
        <v>80</v>
      </c>
      <c r="H51" t="s">
        <v>107</v>
      </c>
      <c r="I51" s="40">
        <v>3.9548611111111099E-4</v>
      </c>
      <c r="J51" s="40">
        <v>2.7546296296296299E-5</v>
      </c>
      <c r="K51">
        <v>194.8</v>
      </c>
    </row>
    <row r="52" spans="1:11" x14ac:dyDescent="0.25">
      <c r="A52">
        <v>4</v>
      </c>
      <c r="B52">
        <v>57</v>
      </c>
      <c r="C52">
        <v>201307900</v>
      </c>
      <c r="D52" t="s">
        <v>845</v>
      </c>
      <c r="E52" t="s">
        <v>676</v>
      </c>
      <c r="F52">
        <v>2006</v>
      </c>
      <c r="G52" t="s">
        <v>106</v>
      </c>
      <c r="H52" t="s">
        <v>107</v>
      </c>
      <c r="I52" s="40">
        <v>4.2025462962963001E-4</v>
      </c>
      <c r="J52" s="40">
        <v>5.2314814814814803E-5</v>
      </c>
      <c r="K52">
        <v>265.18</v>
      </c>
    </row>
    <row r="53" spans="1:11" x14ac:dyDescent="0.25">
      <c r="A53">
        <v>4</v>
      </c>
      <c r="B53">
        <v>53</v>
      </c>
      <c r="C53">
        <v>2018070381</v>
      </c>
      <c r="D53" t="s">
        <v>843</v>
      </c>
      <c r="E53" t="s">
        <v>651</v>
      </c>
      <c r="F53">
        <v>2006</v>
      </c>
      <c r="G53" t="s">
        <v>80</v>
      </c>
      <c r="H53" t="s">
        <v>81</v>
      </c>
      <c r="I53" s="40">
        <v>4.2025462962963001E-4</v>
      </c>
      <c r="J53" s="40">
        <v>5.2314814814814803E-5</v>
      </c>
      <c r="K53">
        <v>265.18</v>
      </c>
    </row>
    <row r="54" spans="1:11" x14ac:dyDescent="0.25">
      <c r="A54">
        <v>6</v>
      </c>
      <c r="B54">
        <v>51</v>
      </c>
      <c r="C54">
        <v>2013091328</v>
      </c>
      <c r="D54" t="s">
        <v>807</v>
      </c>
      <c r="E54" t="s">
        <v>200</v>
      </c>
      <c r="F54">
        <v>2005</v>
      </c>
      <c r="G54" t="s">
        <v>80</v>
      </c>
      <c r="H54" t="s">
        <v>776</v>
      </c>
      <c r="I54" s="40">
        <v>4.2569444444444398E-4</v>
      </c>
      <c r="J54" s="40">
        <v>5.7754629629629599E-5</v>
      </c>
      <c r="K54">
        <v>280.64</v>
      </c>
    </row>
    <row r="55" spans="1:11" x14ac:dyDescent="0.25">
      <c r="A55">
        <v>7</v>
      </c>
      <c r="B55">
        <v>52</v>
      </c>
      <c r="C55">
        <v>201306321</v>
      </c>
      <c r="D55" t="s">
        <v>796</v>
      </c>
      <c r="E55" t="s">
        <v>104</v>
      </c>
      <c r="F55">
        <v>2005</v>
      </c>
      <c r="G55" t="s">
        <v>106</v>
      </c>
      <c r="H55" t="s">
        <v>107</v>
      </c>
      <c r="I55" s="40">
        <v>4.4189814814814802E-4</v>
      </c>
      <c r="J55" s="40">
        <v>7.3958333333333306E-5</v>
      </c>
      <c r="K55">
        <v>326.69</v>
      </c>
    </row>
    <row r="56" spans="1:11" x14ac:dyDescent="0.25">
      <c r="A56">
        <v>8</v>
      </c>
      <c r="B56">
        <v>49</v>
      </c>
      <c r="C56">
        <v>201307764</v>
      </c>
      <c r="D56" t="s">
        <v>829</v>
      </c>
      <c r="E56" t="s">
        <v>125</v>
      </c>
      <c r="F56">
        <v>2005</v>
      </c>
      <c r="G56" t="s">
        <v>80</v>
      </c>
      <c r="H56" t="s">
        <v>776</v>
      </c>
      <c r="I56" s="40">
        <v>4.5312500000000002E-4</v>
      </c>
      <c r="J56" s="40">
        <v>8.5185185185185198E-5</v>
      </c>
      <c r="K56">
        <v>358.59</v>
      </c>
    </row>
    <row r="57" spans="1:11" x14ac:dyDescent="0.25">
      <c r="A57">
        <v>9</v>
      </c>
      <c r="B57">
        <v>60</v>
      </c>
      <c r="C57">
        <v>2018030263</v>
      </c>
      <c r="D57" t="s">
        <v>810</v>
      </c>
      <c r="E57" t="s">
        <v>582</v>
      </c>
      <c r="F57">
        <v>2005</v>
      </c>
      <c r="G57" t="s">
        <v>80</v>
      </c>
      <c r="H57" t="s">
        <v>776</v>
      </c>
      <c r="I57" s="40">
        <v>4.8090277777777801E-4</v>
      </c>
      <c r="J57" s="40">
        <v>1.12962962962963E-4</v>
      </c>
      <c r="K57">
        <v>437.52</v>
      </c>
    </row>
    <row r="60" spans="1:11" x14ac:dyDescent="0.25">
      <c r="A60" t="s">
        <v>811</v>
      </c>
    </row>
    <row r="61" spans="1:11" x14ac:dyDescent="0.25">
      <c r="A61">
        <v>1</v>
      </c>
      <c r="B61">
        <v>75</v>
      </c>
      <c r="C61">
        <v>2018080526</v>
      </c>
      <c r="D61" t="s">
        <v>813</v>
      </c>
      <c r="E61" t="s">
        <v>200</v>
      </c>
      <c r="F61">
        <v>2004</v>
      </c>
      <c r="H61" t="s">
        <v>778</v>
      </c>
      <c r="I61" s="40">
        <v>3.55439814814815E-4</v>
      </c>
      <c r="K61">
        <v>81.010000000000005</v>
      </c>
    </row>
    <row r="62" spans="1:11" x14ac:dyDescent="0.25">
      <c r="A62">
        <v>2</v>
      </c>
      <c r="B62">
        <v>73</v>
      </c>
      <c r="C62">
        <v>2018080534</v>
      </c>
      <c r="D62" t="s">
        <v>785</v>
      </c>
      <c r="E62" t="s">
        <v>265</v>
      </c>
      <c r="F62">
        <v>2003</v>
      </c>
      <c r="H62" t="s">
        <v>778</v>
      </c>
      <c r="I62" s="40">
        <v>3.5821759259259297E-4</v>
      </c>
      <c r="J62" s="40">
        <v>2.77777777777778E-6</v>
      </c>
      <c r="K62">
        <v>88.9</v>
      </c>
    </row>
    <row r="63" spans="1:11" x14ac:dyDescent="0.25">
      <c r="A63">
        <v>3</v>
      </c>
      <c r="B63">
        <v>76</v>
      </c>
      <c r="C63">
        <v>2018080533</v>
      </c>
      <c r="D63" t="s">
        <v>785</v>
      </c>
      <c r="E63" t="s">
        <v>411</v>
      </c>
      <c r="F63">
        <v>2004</v>
      </c>
      <c r="H63" t="s">
        <v>778</v>
      </c>
      <c r="I63" s="40">
        <v>3.5960648148148099E-4</v>
      </c>
      <c r="J63" s="40">
        <v>4.1666666666666703E-6</v>
      </c>
      <c r="K63">
        <v>92.85</v>
      </c>
    </row>
    <row r="64" spans="1:11" x14ac:dyDescent="0.25">
      <c r="A64">
        <v>4</v>
      </c>
      <c r="B64">
        <v>63</v>
      </c>
      <c r="C64">
        <v>201306189</v>
      </c>
      <c r="D64" t="s">
        <v>814</v>
      </c>
      <c r="E64" t="s">
        <v>265</v>
      </c>
      <c r="F64">
        <v>2003</v>
      </c>
      <c r="G64" t="s">
        <v>80</v>
      </c>
      <c r="H64" t="s">
        <v>776</v>
      </c>
      <c r="I64" s="40">
        <v>3.6076388888888898E-4</v>
      </c>
      <c r="J64" s="40">
        <v>5.3240740740740698E-6</v>
      </c>
      <c r="K64">
        <v>96.14</v>
      </c>
    </row>
    <row r="65" spans="1:11" x14ac:dyDescent="0.25">
      <c r="A65">
        <v>5</v>
      </c>
      <c r="B65">
        <v>62</v>
      </c>
      <c r="C65">
        <v>201306326</v>
      </c>
      <c r="D65" t="s">
        <v>815</v>
      </c>
      <c r="E65" t="s">
        <v>190</v>
      </c>
      <c r="F65">
        <v>2004</v>
      </c>
      <c r="G65" t="s">
        <v>106</v>
      </c>
      <c r="H65" t="s">
        <v>107</v>
      </c>
      <c r="I65" s="40">
        <v>3.77083333333333E-4</v>
      </c>
      <c r="J65" s="40">
        <v>2.1643518518518499E-5</v>
      </c>
      <c r="K65">
        <v>142.51</v>
      </c>
    </row>
    <row r="66" spans="1:11" x14ac:dyDescent="0.25">
      <c r="A66">
        <v>6</v>
      </c>
      <c r="B66">
        <v>71</v>
      </c>
      <c r="C66">
        <v>201307933</v>
      </c>
      <c r="D66" t="s">
        <v>848</v>
      </c>
      <c r="E66" t="s">
        <v>125</v>
      </c>
      <c r="F66">
        <v>2003</v>
      </c>
      <c r="G66" t="s">
        <v>782</v>
      </c>
      <c r="H66" t="s">
        <v>56</v>
      </c>
      <c r="I66" s="40">
        <v>3.8900462962962999E-4</v>
      </c>
      <c r="J66" s="40">
        <v>3.3564814814814801E-5</v>
      </c>
      <c r="K66">
        <v>176.39</v>
      </c>
    </row>
    <row r="67" spans="1:11" x14ac:dyDescent="0.25">
      <c r="A67">
        <v>7</v>
      </c>
      <c r="B67">
        <v>68</v>
      </c>
      <c r="C67">
        <v>2014071988</v>
      </c>
      <c r="D67" t="s">
        <v>783</v>
      </c>
      <c r="E67" t="s">
        <v>347</v>
      </c>
      <c r="F67">
        <v>2003</v>
      </c>
      <c r="G67" t="s">
        <v>80</v>
      </c>
      <c r="H67" t="s">
        <v>776</v>
      </c>
      <c r="I67" s="40">
        <v>4.0023148148148101E-4</v>
      </c>
      <c r="J67" s="40">
        <v>4.4791666666666701E-5</v>
      </c>
      <c r="K67">
        <v>208.29</v>
      </c>
    </row>
    <row r="68" spans="1:11" x14ac:dyDescent="0.25">
      <c r="A68">
        <v>8</v>
      </c>
      <c r="B68">
        <v>67</v>
      </c>
      <c r="C68">
        <v>2015063056</v>
      </c>
      <c r="D68" t="s">
        <v>831</v>
      </c>
      <c r="E68" t="s">
        <v>377</v>
      </c>
      <c r="F68">
        <v>2003</v>
      </c>
      <c r="G68" t="s">
        <v>782</v>
      </c>
      <c r="H68" t="s">
        <v>56</v>
      </c>
      <c r="I68" s="40">
        <v>4.01041666666667E-4</v>
      </c>
      <c r="J68" s="40">
        <v>4.5601851851851901E-5</v>
      </c>
      <c r="K68">
        <v>210.59</v>
      </c>
    </row>
    <row r="69" spans="1:11" x14ac:dyDescent="0.25">
      <c r="A69">
        <v>9</v>
      </c>
      <c r="B69">
        <v>72</v>
      </c>
      <c r="C69">
        <v>201306499</v>
      </c>
      <c r="D69" t="s">
        <v>850</v>
      </c>
      <c r="E69" t="s">
        <v>209</v>
      </c>
      <c r="F69">
        <v>2004</v>
      </c>
      <c r="G69" t="s">
        <v>211</v>
      </c>
      <c r="H69" t="s">
        <v>107</v>
      </c>
      <c r="I69" s="40">
        <v>4.08217592592593E-4</v>
      </c>
      <c r="J69" s="40">
        <v>5.2777777777777797E-5</v>
      </c>
      <c r="K69">
        <v>230.98</v>
      </c>
    </row>
    <row r="70" spans="1:11" x14ac:dyDescent="0.25">
      <c r="A70">
        <v>10</v>
      </c>
      <c r="B70">
        <v>70</v>
      </c>
      <c r="C70">
        <v>2015073124</v>
      </c>
      <c r="D70" t="s">
        <v>832</v>
      </c>
      <c r="E70" t="s">
        <v>270</v>
      </c>
      <c r="F70">
        <v>2004</v>
      </c>
      <c r="G70" t="s">
        <v>51</v>
      </c>
      <c r="H70" t="s">
        <v>51</v>
      </c>
      <c r="I70" s="40">
        <v>4.1111111111111101E-4</v>
      </c>
      <c r="J70" s="40">
        <v>5.5671296296296298E-5</v>
      </c>
      <c r="K70">
        <v>239.2</v>
      </c>
    </row>
    <row r="71" spans="1:11" x14ac:dyDescent="0.25">
      <c r="A71">
        <v>11</v>
      </c>
      <c r="B71">
        <v>74</v>
      </c>
      <c r="C71">
        <v>2018080537</v>
      </c>
      <c r="D71" t="s">
        <v>833</v>
      </c>
      <c r="E71" t="s">
        <v>270</v>
      </c>
      <c r="F71">
        <v>2003</v>
      </c>
      <c r="H71" t="s">
        <v>778</v>
      </c>
      <c r="I71" s="40">
        <v>4.2418981481481501E-4</v>
      </c>
      <c r="J71" s="40">
        <v>6.8750000000000004E-5</v>
      </c>
      <c r="K71">
        <v>276.37</v>
      </c>
    </row>
    <row r="72" spans="1:11" x14ac:dyDescent="0.25">
      <c r="A72">
        <v>12</v>
      </c>
      <c r="B72">
        <v>77</v>
      </c>
      <c r="C72">
        <v>2014071941</v>
      </c>
      <c r="D72" t="s">
        <v>817</v>
      </c>
      <c r="E72" t="s">
        <v>325</v>
      </c>
      <c r="F72">
        <v>2004</v>
      </c>
      <c r="G72" t="s">
        <v>106</v>
      </c>
      <c r="H72" t="s">
        <v>107</v>
      </c>
      <c r="I72" s="40">
        <v>4.2604166666666702E-4</v>
      </c>
      <c r="J72" s="40">
        <v>7.0601851851851804E-5</v>
      </c>
      <c r="K72">
        <v>281.63</v>
      </c>
    </row>
    <row r="73" spans="1:11" x14ac:dyDescent="0.25">
      <c r="A73">
        <v>13</v>
      </c>
      <c r="B73">
        <v>69</v>
      </c>
      <c r="C73">
        <v>2014061820</v>
      </c>
      <c r="D73" t="s">
        <v>847</v>
      </c>
      <c r="E73" t="s">
        <v>274</v>
      </c>
      <c r="F73">
        <v>2003</v>
      </c>
      <c r="G73" t="s">
        <v>106</v>
      </c>
      <c r="H73" t="s">
        <v>107</v>
      </c>
      <c r="I73" s="40">
        <v>4.80787037037037E-4</v>
      </c>
      <c r="J73" s="40">
        <v>1.2534722222222201E-4</v>
      </c>
      <c r="K73">
        <v>437.19</v>
      </c>
    </row>
    <row r="76" spans="1:11" x14ac:dyDescent="0.25">
      <c r="A76" t="s">
        <v>818</v>
      </c>
    </row>
    <row r="78" spans="1:11" x14ac:dyDescent="0.25">
      <c r="A78" t="s">
        <v>819</v>
      </c>
    </row>
    <row r="79" spans="1:11" x14ac:dyDescent="0.25">
      <c r="B79">
        <v>12</v>
      </c>
      <c r="C79">
        <v>2017053971</v>
      </c>
      <c r="D79" t="s">
        <v>820</v>
      </c>
      <c r="E79" t="s">
        <v>82</v>
      </c>
      <c r="F79">
        <v>2006</v>
      </c>
      <c r="H79" t="s">
        <v>776</v>
      </c>
    </row>
    <row r="80" spans="1:11" x14ac:dyDescent="0.25">
      <c r="B80">
        <v>55</v>
      </c>
      <c r="C80">
        <v>2016081450</v>
      </c>
      <c r="D80" t="s">
        <v>821</v>
      </c>
      <c r="E80" t="s">
        <v>677</v>
      </c>
      <c r="F80">
        <v>2006</v>
      </c>
      <c r="G80" t="s">
        <v>106</v>
      </c>
      <c r="H80" t="s">
        <v>107</v>
      </c>
    </row>
    <row r="81" spans="1:10" x14ac:dyDescent="0.25">
      <c r="B81">
        <v>59</v>
      </c>
      <c r="C81">
        <v>2015073117</v>
      </c>
      <c r="D81" t="s">
        <v>822</v>
      </c>
      <c r="E81" t="s">
        <v>679</v>
      </c>
      <c r="F81">
        <v>2006</v>
      </c>
      <c r="G81" t="s">
        <v>106</v>
      </c>
      <c r="H81" t="s">
        <v>107</v>
      </c>
    </row>
    <row r="84" spans="1:10" x14ac:dyDescent="0.25">
      <c r="A84" t="s">
        <v>851</v>
      </c>
    </row>
    <row r="85" spans="1:10" x14ac:dyDescent="0.25">
      <c r="B85">
        <v>3</v>
      </c>
      <c r="C85">
        <v>2015062971</v>
      </c>
      <c r="D85" t="s">
        <v>779</v>
      </c>
      <c r="E85" t="s">
        <v>92</v>
      </c>
      <c r="F85">
        <v>2005</v>
      </c>
      <c r="G85" t="s">
        <v>80</v>
      </c>
      <c r="H85" t="s">
        <v>81</v>
      </c>
    </row>
    <row r="86" spans="1:10" x14ac:dyDescent="0.25">
      <c r="B86">
        <v>15</v>
      </c>
      <c r="C86">
        <v>2018080528</v>
      </c>
      <c r="D86" t="s">
        <v>824</v>
      </c>
      <c r="E86" t="s">
        <v>756</v>
      </c>
      <c r="F86">
        <v>2005</v>
      </c>
      <c r="H86" t="s">
        <v>778</v>
      </c>
    </row>
    <row r="87" spans="1:10" x14ac:dyDescent="0.25">
      <c r="B87">
        <v>50</v>
      </c>
      <c r="C87">
        <v>201307849</v>
      </c>
      <c r="D87" t="s">
        <v>806</v>
      </c>
      <c r="E87" t="s">
        <v>192</v>
      </c>
      <c r="F87">
        <v>2005</v>
      </c>
      <c r="G87" t="s">
        <v>80</v>
      </c>
      <c r="H87" t="s">
        <v>81</v>
      </c>
    </row>
    <row r="88" spans="1:10" x14ac:dyDescent="0.25">
      <c r="B88">
        <v>61</v>
      </c>
      <c r="C88">
        <v>201306312</v>
      </c>
      <c r="D88" t="s">
        <v>816</v>
      </c>
      <c r="E88" t="s">
        <v>76</v>
      </c>
      <c r="F88">
        <v>2004</v>
      </c>
      <c r="G88" t="s">
        <v>106</v>
      </c>
      <c r="H88" t="s">
        <v>107</v>
      </c>
    </row>
    <row r="89" spans="1:10" x14ac:dyDescent="0.25">
      <c r="B89">
        <v>65</v>
      </c>
      <c r="C89">
        <v>2014061778</v>
      </c>
      <c r="D89" t="s">
        <v>719</v>
      </c>
      <c r="E89" t="s">
        <v>270</v>
      </c>
      <c r="F89">
        <v>2004</v>
      </c>
      <c r="G89" t="s">
        <v>106</v>
      </c>
      <c r="H89" t="s">
        <v>107</v>
      </c>
    </row>
    <row r="90" spans="1:10" x14ac:dyDescent="0.25">
      <c r="B90">
        <v>66</v>
      </c>
      <c r="C90">
        <v>201307926</v>
      </c>
      <c r="D90" t="s">
        <v>830</v>
      </c>
      <c r="E90" t="s">
        <v>214</v>
      </c>
      <c r="F90">
        <v>2003</v>
      </c>
      <c r="G90" t="s">
        <v>106</v>
      </c>
      <c r="H90" t="s">
        <v>107</v>
      </c>
    </row>
    <row r="93" spans="1:10" x14ac:dyDescent="0.25">
      <c r="A93" t="s">
        <v>852</v>
      </c>
    </row>
    <row r="94" spans="1:10" x14ac:dyDescent="0.25">
      <c r="B94">
        <v>45</v>
      </c>
      <c r="C94">
        <v>201307906</v>
      </c>
      <c r="D94" t="s">
        <v>808</v>
      </c>
      <c r="E94" t="s">
        <v>127</v>
      </c>
      <c r="F94">
        <v>2005</v>
      </c>
      <c r="G94" t="s">
        <v>106</v>
      </c>
      <c r="H94" t="s">
        <v>107</v>
      </c>
      <c r="J94" t="s">
        <v>853</v>
      </c>
    </row>
    <row r="95" spans="1:10" x14ac:dyDescent="0.25">
      <c r="B95">
        <v>58</v>
      </c>
      <c r="C95">
        <v>2018060262</v>
      </c>
      <c r="D95" t="s">
        <v>809</v>
      </c>
      <c r="E95" t="s">
        <v>566</v>
      </c>
      <c r="F95">
        <v>2006</v>
      </c>
      <c r="G95" t="s">
        <v>80</v>
      </c>
      <c r="H95" t="s">
        <v>776</v>
      </c>
      <c r="J95" t="s">
        <v>853</v>
      </c>
    </row>
    <row r="96" spans="1:10" x14ac:dyDescent="0.25">
      <c r="B96">
        <v>64</v>
      </c>
      <c r="C96">
        <v>201306324</v>
      </c>
      <c r="D96" t="s">
        <v>812</v>
      </c>
      <c r="E96" t="s">
        <v>190</v>
      </c>
      <c r="F96">
        <v>2003</v>
      </c>
      <c r="G96" t="s">
        <v>80</v>
      </c>
      <c r="J96" t="s">
        <v>838</v>
      </c>
    </row>
    <row r="99" spans="1:1" x14ac:dyDescent="0.25">
      <c r="A99" t="s">
        <v>849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CF8CC-347D-48FB-9CDE-357F05195EE5}">
  <dimension ref="A1:Q236"/>
  <sheetViews>
    <sheetView workbookViewId="0"/>
  </sheetViews>
  <sheetFormatPr defaultRowHeight="15" x14ac:dyDescent="0.25"/>
  <cols>
    <col min="1" max="1" width="12.140625" bestFit="1" customWidth="1"/>
    <col min="2" max="2" width="15.85546875" bestFit="1" customWidth="1"/>
    <col min="3" max="3" width="23.7109375" bestFit="1" customWidth="1"/>
    <col min="4" max="4" width="9.42578125" bestFit="1" customWidth="1"/>
    <col min="5" max="5" width="10.28515625" bestFit="1" customWidth="1"/>
    <col min="6" max="6" width="7.7109375" bestFit="1" customWidth="1"/>
    <col min="7" max="7" width="7" bestFit="1" customWidth="1"/>
    <col min="8" max="8" width="8.5703125" bestFit="1" customWidth="1"/>
    <col min="9" max="9" width="8.7109375" bestFit="1" customWidth="1"/>
    <col min="10" max="10" width="9.28515625" style="36" bestFit="1" customWidth="1"/>
    <col min="12" max="12" width="5.28515625" hidden="1" customWidth="1"/>
    <col min="13" max="13" width="9.28515625" style="36" bestFit="1" customWidth="1"/>
    <col min="14" max="14" width="9.42578125" bestFit="1" customWidth="1"/>
    <col min="15" max="15" width="5.28515625" hidden="1" customWidth="1"/>
    <col min="16" max="16" width="9.28515625" style="36" bestFit="1" customWidth="1"/>
    <col min="17" max="17" width="9.42578125" bestFit="1" customWidth="1"/>
  </cols>
  <sheetData>
    <row r="1" spans="1:17" ht="24.75" x14ac:dyDescent="0.25">
      <c r="A1" s="1" t="s">
        <v>0</v>
      </c>
      <c r="B1" s="1" t="s">
        <v>1</v>
      </c>
      <c r="C1" s="1" t="s">
        <v>23</v>
      </c>
      <c r="D1" s="8" t="s">
        <v>21</v>
      </c>
      <c r="E1" s="6" t="s">
        <v>20</v>
      </c>
      <c r="F1" s="5" t="s">
        <v>12</v>
      </c>
      <c r="G1" s="1" t="s">
        <v>13</v>
      </c>
      <c r="H1" s="1" t="s">
        <v>10</v>
      </c>
      <c r="I1" s="4" t="s">
        <v>22</v>
      </c>
      <c r="J1" s="2" t="s">
        <v>3</v>
      </c>
      <c r="K1" s="3" t="s">
        <v>4</v>
      </c>
      <c r="L1" s="3" t="s">
        <v>5</v>
      </c>
      <c r="M1" s="2" t="s">
        <v>6</v>
      </c>
      <c r="N1" s="3" t="s">
        <v>7</v>
      </c>
      <c r="O1" s="3" t="s">
        <v>5</v>
      </c>
      <c r="P1" s="2" t="s">
        <v>8</v>
      </c>
      <c r="Q1" s="3" t="s">
        <v>9</v>
      </c>
    </row>
    <row r="2" spans="1:17" x14ac:dyDescent="0.25">
      <c r="A2">
        <v>2014071926</v>
      </c>
      <c r="B2" t="s">
        <v>89</v>
      </c>
      <c r="C2" t="s">
        <v>90</v>
      </c>
      <c r="D2" t="s">
        <v>58</v>
      </c>
      <c r="E2" t="s">
        <v>52</v>
      </c>
      <c r="F2">
        <v>2005</v>
      </c>
      <c r="G2" t="s">
        <v>682</v>
      </c>
      <c r="H2" t="s">
        <v>502</v>
      </c>
      <c r="I2" t="s">
        <v>606</v>
      </c>
      <c r="J2" s="36">
        <v>205.76000000000005</v>
      </c>
      <c r="K2">
        <v>32</v>
      </c>
      <c r="M2" s="36">
        <v>154.86000000000001</v>
      </c>
      <c r="N2">
        <v>22</v>
      </c>
      <c r="P2" s="36">
        <v>195.13</v>
      </c>
      <c r="Q2">
        <v>19</v>
      </c>
    </row>
    <row r="3" spans="1:17" x14ac:dyDescent="0.25">
      <c r="A3">
        <v>2016062265</v>
      </c>
      <c r="B3" t="s">
        <v>154</v>
      </c>
      <c r="C3" t="s">
        <v>155</v>
      </c>
      <c r="E3" t="s">
        <v>57</v>
      </c>
      <c r="F3">
        <v>2005</v>
      </c>
      <c r="G3" t="s">
        <v>682</v>
      </c>
      <c r="H3" t="s">
        <v>598</v>
      </c>
      <c r="I3" t="s">
        <v>598</v>
      </c>
      <c r="J3" s="36">
        <v>294.34000000000003</v>
      </c>
      <c r="K3">
        <v>39</v>
      </c>
      <c r="M3" s="36">
        <v>990</v>
      </c>
      <c r="P3" s="36">
        <v>990</v>
      </c>
    </row>
    <row r="4" spans="1:17" x14ac:dyDescent="0.25">
      <c r="A4">
        <v>201306542</v>
      </c>
      <c r="B4" t="s">
        <v>347</v>
      </c>
      <c r="C4" t="s">
        <v>607</v>
      </c>
      <c r="D4" t="s">
        <v>58</v>
      </c>
      <c r="E4" t="s">
        <v>57</v>
      </c>
      <c r="F4">
        <v>1996</v>
      </c>
      <c r="G4" t="s">
        <v>492</v>
      </c>
      <c r="H4" t="s">
        <v>502</v>
      </c>
      <c r="I4" t="s">
        <v>606</v>
      </c>
      <c r="J4" s="36">
        <v>990</v>
      </c>
      <c r="M4" s="36">
        <v>990</v>
      </c>
      <c r="P4" s="36">
        <v>990</v>
      </c>
    </row>
    <row r="5" spans="1:17" x14ac:dyDescent="0.25">
      <c r="A5">
        <v>2018060253</v>
      </c>
      <c r="B5" t="s">
        <v>506</v>
      </c>
      <c r="C5" t="s">
        <v>507</v>
      </c>
      <c r="D5" t="s">
        <v>58</v>
      </c>
      <c r="E5" t="s">
        <v>52</v>
      </c>
      <c r="F5">
        <v>2005</v>
      </c>
      <c r="G5" t="s">
        <v>682</v>
      </c>
      <c r="H5" t="s">
        <v>598</v>
      </c>
      <c r="I5" t="s">
        <v>598</v>
      </c>
      <c r="J5" s="36">
        <v>402.38</v>
      </c>
      <c r="K5">
        <v>44</v>
      </c>
      <c r="M5" s="36">
        <v>990</v>
      </c>
      <c r="P5" s="36">
        <v>990</v>
      </c>
    </row>
    <row r="6" spans="1:17" x14ac:dyDescent="0.25">
      <c r="A6">
        <v>2018080476</v>
      </c>
      <c r="B6" t="s">
        <v>599</v>
      </c>
      <c r="C6" t="s">
        <v>600</v>
      </c>
      <c r="D6" t="s">
        <v>94</v>
      </c>
      <c r="E6" t="s">
        <v>57</v>
      </c>
      <c r="F6">
        <v>1974</v>
      </c>
      <c r="G6" t="s">
        <v>492</v>
      </c>
      <c r="J6" s="36">
        <v>990</v>
      </c>
      <c r="M6" s="36">
        <v>990</v>
      </c>
      <c r="P6" s="36">
        <v>990</v>
      </c>
    </row>
    <row r="7" spans="1:17" x14ac:dyDescent="0.25">
      <c r="A7">
        <v>2018080477</v>
      </c>
      <c r="B7" t="s">
        <v>411</v>
      </c>
      <c r="C7" t="s">
        <v>600</v>
      </c>
      <c r="D7" t="s">
        <v>58</v>
      </c>
      <c r="E7" t="s">
        <v>57</v>
      </c>
      <c r="F7">
        <v>2006</v>
      </c>
      <c r="G7" t="s">
        <v>682</v>
      </c>
      <c r="J7" s="36">
        <v>990</v>
      </c>
      <c r="M7" s="36">
        <v>990</v>
      </c>
      <c r="P7" s="36">
        <v>990</v>
      </c>
    </row>
    <row r="8" spans="1:17" x14ac:dyDescent="0.25">
      <c r="A8">
        <v>201306118</v>
      </c>
      <c r="B8" t="s">
        <v>409</v>
      </c>
      <c r="C8" t="s">
        <v>410</v>
      </c>
      <c r="D8" t="s">
        <v>58</v>
      </c>
      <c r="E8" t="s">
        <v>57</v>
      </c>
      <c r="F8">
        <v>2002</v>
      </c>
      <c r="G8" t="s">
        <v>684</v>
      </c>
      <c r="H8" t="s">
        <v>502</v>
      </c>
      <c r="I8" t="s">
        <v>606</v>
      </c>
      <c r="J8" s="36">
        <v>71.460000000000008</v>
      </c>
      <c r="K8">
        <v>2</v>
      </c>
      <c r="M8" s="36">
        <v>62.254999999999995</v>
      </c>
      <c r="N8">
        <v>2</v>
      </c>
      <c r="P8" s="36">
        <v>58.500000000000014</v>
      </c>
      <c r="Q8">
        <v>1</v>
      </c>
    </row>
    <row r="9" spans="1:17" x14ac:dyDescent="0.25">
      <c r="A9">
        <v>2015042943</v>
      </c>
      <c r="B9" t="s">
        <v>309</v>
      </c>
      <c r="C9" t="s">
        <v>310</v>
      </c>
      <c r="D9" t="s">
        <v>58</v>
      </c>
      <c r="E9" t="s">
        <v>57</v>
      </c>
      <c r="F9">
        <v>2004</v>
      </c>
      <c r="G9" t="s">
        <v>683</v>
      </c>
      <c r="H9" t="s">
        <v>502</v>
      </c>
      <c r="I9" t="s">
        <v>606</v>
      </c>
      <c r="J9" s="36">
        <v>163.35499999999999</v>
      </c>
      <c r="K9">
        <v>20</v>
      </c>
      <c r="M9" s="36">
        <v>170.69500000000002</v>
      </c>
      <c r="N9">
        <v>23</v>
      </c>
      <c r="P9" s="36">
        <v>154.23500000000001</v>
      </c>
      <c r="Q9">
        <v>14</v>
      </c>
    </row>
    <row r="10" spans="1:17" x14ac:dyDescent="0.25">
      <c r="A10">
        <v>2018060307</v>
      </c>
      <c r="B10" t="s">
        <v>508</v>
      </c>
      <c r="C10" t="s">
        <v>509</v>
      </c>
      <c r="D10" t="s">
        <v>58</v>
      </c>
      <c r="E10" t="s">
        <v>57</v>
      </c>
      <c r="F10">
        <v>2006</v>
      </c>
      <c r="G10" t="s">
        <v>682</v>
      </c>
      <c r="J10" s="36">
        <v>990</v>
      </c>
      <c r="M10" s="36">
        <v>990</v>
      </c>
      <c r="P10" s="36">
        <v>990</v>
      </c>
    </row>
    <row r="11" spans="1:17" x14ac:dyDescent="0.25">
      <c r="A11">
        <v>2016093918</v>
      </c>
      <c r="B11" t="s">
        <v>658</v>
      </c>
      <c r="C11" t="s">
        <v>659</v>
      </c>
      <c r="D11" t="s">
        <v>58</v>
      </c>
      <c r="E11" t="s">
        <v>57</v>
      </c>
      <c r="F11">
        <v>2006</v>
      </c>
      <c r="G11" t="s">
        <v>682</v>
      </c>
      <c r="I11" t="s">
        <v>606</v>
      </c>
      <c r="J11" s="36">
        <v>990</v>
      </c>
      <c r="M11" s="36">
        <v>990</v>
      </c>
      <c r="P11" s="36">
        <v>990</v>
      </c>
    </row>
    <row r="12" spans="1:17" x14ac:dyDescent="0.25">
      <c r="A12">
        <v>2015062990</v>
      </c>
      <c r="B12" t="s">
        <v>510</v>
      </c>
      <c r="C12" t="s">
        <v>511</v>
      </c>
      <c r="D12" t="s">
        <v>58</v>
      </c>
      <c r="E12" t="s">
        <v>57</v>
      </c>
      <c r="F12">
        <v>1992</v>
      </c>
      <c r="G12" t="s">
        <v>492</v>
      </c>
      <c r="H12" t="s">
        <v>502</v>
      </c>
      <c r="I12" t="s">
        <v>601</v>
      </c>
      <c r="J12" s="36">
        <v>990</v>
      </c>
      <c r="M12" s="36">
        <v>990</v>
      </c>
      <c r="P12" s="36">
        <v>990</v>
      </c>
    </row>
    <row r="13" spans="1:17" x14ac:dyDescent="0.25">
      <c r="A13">
        <v>2014061862</v>
      </c>
      <c r="B13" t="s">
        <v>564</v>
      </c>
      <c r="C13" t="s">
        <v>645</v>
      </c>
      <c r="D13" t="s">
        <v>58</v>
      </c>
      <c r="E13" t="s">
        <v>57</v>
      </c>
      <c r="F13">
        <v>2005</v>
      </c>
      <c r="G13" t="s">
        <v>682</v>
      </c>
      <c r="J13" s="36">
        <v>990</v>
      </c>
      <c r="M13" s="36">
        <v>990</v>
      </c>
      <c r="P13" s="36">
        <v>990</v>
      </c>
    </row>
    <row r="14" spans="1:17" x14ac:dyDescent="0.25">
      <c r="A14">
        <v>2018070453</v>
      </c>
      <c r="B14" t="s">
        <v>647</v>
      </c>
      <c r="C14" t="s">
        <v>648</v>
      </c>
      <c r="D14" t="s">
        <v>94</v>
      </c>
      <c r="E14" t="s">
        <v>52</v>
      </c>
      <c r="F14">
        <v>2005</v>
      </c>
      <c r="G14" t="s">
        <v>682</v>
      </c>
      <c r="H14" t="s">
        <v>502</v>
      </c>
      <c r="I14" t="s">
        <v>631</v>
      </c>
      <c r="J14" s="36">
        <v>990</v>
      </c>
      <c r="M14" s="36">
        <v>990</v>
      </c>
      <c r="P14" s="36">
        <v>990</v>
      </c>
    </row>
    <row r="15" spans="1:17" x14ac:dyDescent="0.25">
      <c r="A15">
        <v>2016093879</v>
      </c>
      <c r="B15" t="s">
        <v>274</v>
      </c>
      <c r="C15" t="s">
        <v>433</v>
      </c>
      <c r="D15" t="s">
        <v>58</v>
      </c>
      <c r="E15" t="s">
        <v>57</v>
      </c>
      <c r="F15">
        <v>2000</v>
      </c>
      <c r="G15" t="s">
        <v>684</v>
      </c>
      <c r="H15" t="s">
        <v>513</v>
      </c>
      <c r="I15" t="s">
        <v>513</v>
      </c>
      <c r="J15" s="36">
        <v>269.75599999999997</v>
      </c>
      <c r="K15">
        <v>33</v>
      </c>
      <c r="M15" s="36">
        <v>187.845</v>
      </c>
      <c r="N15">
        <v>28</v>
      </c>
      <c r="P15" s="36">
        <v>990</v>
      </c>
    </row>
    <row r="16" spans="1:17" x14ac:dyDescent="0.25">
      <c r="A16">
        <v>201306313</v>
      </c>
      <c r="B16" s="22" t="s">
        <v>146</v>
      </c>
      <c r="C16" t="s">
        <v>237</v>
      </c>
      <c r="D16" t="s">
        <v>58</v>
      </c>
      <c r="E16" t="s">
        <v>52</v>
      </c>
      <c r="F16">
        <v>2002</v>
      </c>
      <c r="G16" t="s">
        <v>684</v>
      </c>
      <c r="H16" t="s">
        <v>514</v>
      </c>
      <c r="I16" t="s">
        <v>514</v>
      </c>
      <c r="J16" s="36">
        <v>66.5</v>
      </c>
      <c r="K16">
        <v>3</v>
      </c>
      <c r="M16" s="36">
        <v>58.105000000000018</v>
      </c>
      <c r="N16">
        <v>3</v>
      </c>
      <c r="P16" s="36">
        <v>50</v>
      </c>
      <c r="Q16">
        <v>2</v>
      </c>
    </row>
    <row r="17" spans="1:17" x14ac:dyDescent="0.25">
      <c r="A17">
        <v>201306312</v>
      </c>
      <c r="B17" s="22" t="s">
        <v>76</v>
      </c>
      <c r="C17" t="s">
        <v>237</v>
      </c>
      <c r="D17" t="s">
        <v>58</v>
      </c>
      <c r="E17" t="s">
        <v>57</v>
      </c>
      <c r="F17">
        <v>2004</v>
      </c>
      <c r="G17" t="s">
        <v>683</v>
      </c>
      <c r="H17" t="s">
        <v>514</v>
      </c>
      <c r="I17" t="s">
        <v>514</v>
      </c>
      <c r="J17" s="36">
        <v>134.245</v>
      </c>
      <c r="K17">
        <v>13</v>
      </c>
      <c r="M17" s="36">
        <v>130.12</v>
      </c>
      <c r="N17">
        <v>16</v>
      </c>
      <c r="P17" s="36">
        <v>169.495</v>
      </c>
      <c r="Q17">
        <v>17</v>
      </c>
    </row>
    <row r="18" spans="1:17" x14ac:dyDescent="0.25">
      <c r="A18">
        <v>201307691</v>
      </c>
      <c r="B18" t="s">
        <v>417</v>
      </c>
      <c r="C18" t="s">
        <v>418</v>
      </c>
      <c r="E18" t="s">
        <v>52</v>
      </c>
      <c r="F18">
        <v>2001</v>
      </c>
      <c r="G18" t="s">
        <v>684</v>
      </c>
      <c r="H18" t="s">
        <v>515</v>
      </c>
      <c r="J18" s="36">
        <v>129.73500000000001</v>
      </c>
      <c r="K18">
        <v>18</v>
      </c>
      <c r="M18" s="36">
        <v>160.76499999999999</v>
      </c>
      <c r="N18">
        <v>24</v>
      </c>
      <c r="P18" s="36">
        <v>443.21799999999985</v>
      </c>
      <c r="Q18">
        <v>27</v>
      </c>
    </row>
    <row r="19" spans="1:17" x14ac:dyDescent="0.25">
      <c r="A19">
        <v>201307610</v>
      </c>
      <c r="B19" t="s">
        <v>247</v>
      </c>
      <c r="C19" t="s">
        <v>166</v>
      </c>
      <c r="E19" t="s">
        <v>57</v>
      </c>
      <c r="F19">
        <v>2004</v>
      </c>
      <c r="G19" t="s">
        <v>683</v>
      </c>
      <c r="H19" t="s">
        <v>514</v>
      </c>
      <c r="J19" s="36">
        <v>172.82499999999999</v>
      </c>
      <c r="K19">
        <v>23</v>
      </c>
      <c r="M19" s="36">
        <v>119.79499999999999</v>
      </c>
      <c r="N19">
        <v>12</v>
      </c>
      <c r="P19" s="36">
        <v>133.85500000000002</v>
      </c>
      <c r="Q19">
        <v>8</v>
      </c>
    </row>
    <row r="20" spans="1:17" x14ac:dyDescent="0.25">
      <c r="A20">
        <v>2015073117</v>
      </c>
      <c r="B20" t="s">
        <v>679</v>
      </c>
      <c r="C20" t="s">
        <v>166</v>
      </c>
      <c r="E20" t="s">
        <v>57</v>
      </c>
      <c r="F20">
        <v>2006</v>
      </c>
      <c r="G20" t="s">
        <v>682</v>
      </c>
      <c r="H20" t="s">
        <v>514</v>
      </c>
      <c r="I20" t="s">
        <v>514</v>
      </c>
      <c r="J20" s="36">
        <v>990</v>
      </c>
      <c r="M20" s="36">
        <v>990</v>
      </c>
      <c r="P20" s="36">
        <v>990</v>
      </c>
    </row>
    <row r="21" spans="1:17" x14ac:dyDescent="0.25">
      <c r="A21">
        <v>2017053980</v>
      </c>
      <c r="B21" t="s">
        <v>200</v>
      </c>
      <c r="C21" t="s">
        <v>673</v>
      </c>
      <c r="D21" t="s">
        <v>58</v>
      </c>
      <c r="E21" t="s">
        <v>57</v>
      </c>
      <c r="F21">
        <v>2006</v>
      </c>
      <c r="G21" t="s">
        <v>682</v>
      </c>
      <c r="J21" s="36">
        <v>990</v>
      </c>
      <c r="M21" s="36">
        <v>990</v>
      </c>
      <c r="P21" s="36">
        <v>990</v>
      </c>
    </row>
    <row r="22" spans="1:17" x14ac:dyDescent="0.25">
      <c r="A22">
        <v>2016023834</v>
      </c>
      <c r="B22" t="s">
        <v>65</v>
      </c>
      <c r="C22" t="s">
        <v>224</v>
      </c>
      <c r="E22" t="s">
        <v>52</v>
      </c>
      <c r="F22">
        <v>2004</v>
      </c>
      <c r="G22" t="s">
        <v>683</v>
      </c>
      <c r="H22" t="s">
        <v>598</v>
      </c>
      <c r="J22" s="36">
        <v>223.57300000000004</v>
      </c>
      <c r="K22">
        <v>34</v>
      </c>
      <c r="M22" s="36">
        <v>400.21699999999998</v>
      </c>
      <c r="N22">
        <v>41</v>
      </c>
      <c r="P22" s="36">
        <v>990</v>
      </c>
    </row>
    <row r="23" spans="1:17" x14ac:dyDescent="0.25">
      <c r="A23">
        <v>2017061806</v>
      </c>
      <c r="B23" t="s">
        <v>516</v>
      </c>
      <c r="C23" t="s">
        <v>224</v>
      </c>
      <c r="D23" t="s">
        <v>58</v>
      </c>
      <c r="E23" t="s">
        <v>52</v>
      </c>
      <c r="F23">
        <v>2006</v>
      </c>
      <c r="G23" t="s">
        <v>682</v>
      </c>
      <c r="H23" t="s">
        <v>598</v>
      </c>
      <c r="I23" t="s">
        <v>598</v>
      </c>
      <c r="J23" s="36">
        <v>526.56000000000006</v>
      </c>
      <c r="K23">
        <v>45</v>
      </c>
      <c r="M23" s="36">
        <v>990</v>
      </c>
      <c r="P23" s="36">
        <v>990</v>
      </c>
    </row>
    <row r="24" spans="1:17" x14ac:dyDescent="0.25">
      <c r="A24">
        <v>2018060299</v>
      </c>
      <c r="B24" t="s">
        <v>112</v>
      </c>
      <c r="C24" t="s">
        <v>517</v>
      </c>
      <c r="D24" t="s">
        <v>58</v>
      </c>
      <c r="E24" t="s">
        <v>57</v>
      </c>
      <c r="F24">
        <v>2005</v>
      </c>
      <c r="G24" t="s">
        <v>682</v>
      </c>
      <c r="H24" t="s">
        <v>598</v>
      </c>
      <c r="I24" t="s">
        <v>606</v>
      </c>
      <c r="J24" s="36">
        <v>990</v>
      </c>
      <c r="M24" s="36">
        <v>990</v>
      </c>
      <c r="P24" s="36">
        <v>990</v>
      </c>
    </row>
    <row r="25" spans="1:17" x14ac:dyDescent="0.25">
      <c r="A25">
        <v>2015052964</v>
      </c>
      <c r="B25" t="s">
        <v>369</v>
      </c>
      <c r="C25" t="s">
        <v>370</v>
      </c>
      <c r="D25" t="s">
        <v>58</v>
      </c>
      <c r="E25" t="s">
        <v>52</v>
      </c>
      <c r="F25">
        <v>2004</v>
      </c>
      <c r="G25" t="s">
        <v>683</v>
      </c>
      <c r="H25" t="s">
        <v>502</v>
      </c>
      <c r="I25" t="s">
        <v>606</v>
      </c>
      <c r="J25" s="36">
        <v>118.16500000000002</v>
      </c>
      <c r="K25">
        <v>13</v>
      </c>
      <c r="M25" s="36">
        <v>147.065</v>
      </c>
      <c r="N25">
        <v>19</v>
      </c>
      <c r="P25" s="36">
        <v>307.60000000000002</v>
      </c>
      <c r="Q25">
        <v>25</v>
      </c>
    </row>
    <row r="26" spans="1:17" x14ac:dyDescent="0.25">
      <c r="A26">
        <v>2016081268</v>
      </c>
      <c r="B26" t="s">
        <v>321</v>
      </c>
      <c r="C26" t="s">
        <v>322</v>
      </c>
      <c r="E26" t="s">
        <v>57</v>
      </c>
      <c r="F26">
        <v>2004</v>
      </c>
      <c r="G26" t="s">
        <v>683</v>
      </c>
      <c r="H26" t="s">
        <v>611</v>
      </c>
      <c r="I26" t="s">
        <v>609</v>
      </c>
      <c r="J26" s="36">
        <v>990</v>
      </c>
      <c r="M26" s="36">
        <v>463.03999999999996</v>
      </c>
      <c r="N26">
        <v>41</v>
      </c>
      <c r="P26" s="36">
        <v>990</v>
      </c>
    </row>
    <row r="27" spans="1:17" x14ac:dyDescent="0.25">
      <c r="A27">
        <v>2016103937</v>
      </c>
      <c r="B27" t="s">
        <v>114</v>
      </c>
      <c r="C27" t="s">
        <v>322</v>
      </c>
      <c r="E27" t="s">
        <v>57</v>
      </c>
      <c r="F27">
        <v>2001</v>
      </c>
      <c r="G27" t="s">
        <v>684</v>
      </c>
      <c r="H27" t="s">
        <v>611</v>
      </c>
      <c r="I27" t="s">
        <v>609</v>
      </c>
      <c r="J27" s="36">
        <v>990</v>
      </c>
      <c r="M27" s="36">
        <v>990</v>
      </c>
      <c r="P27" s="36">
        <v>990</v>
      </c>
    </row>
    <row r="28" spans="1:17" x14ac:dyDescent="0.25">
      <c r="A28">
        <v>201306319</v>
      </c>
      <c r="B28" t="s">
        <v>255</v>
      </c>
      <c r="C28" t="s">
        <v>105</v>
      </c>
      <c r="E28" t="s">
        <v>52</v>
      </c>
      <c r="F28">
        <v>2003</v>
      </c>
      <c r="G28" t="s">
        <v>683</v>
      </c>
      <c r="H28" t="s">
        <v>514</v>
      </c>
      <c r="I28" t="s">
        <v>514</v>
      </c>
      <c r="J28" s="36">
        <v>126.625</v>
      </c>
      <c r="K28">
        <v>17</v>
      </c>
      <c r="M28" s="36">
        <v>126.61500000000001</v>
      </c>
      <c r="N28">
        <v>17</v>
      </c>
      <c r="P28" s="36">
        <v>203.88499999999999</v>
      </c>
      <c r="Q28">
        <v>20</v>
      </c>
    </row>
    <row r="29" spans="1:17" x14ac:dyDescent="0.25">
      <c r="A29">
        <v>201306321</v>
      </c>
      <c r="B29" t="s">
        <v>104</v>
      </c>
      <c r="C29" t="s">
        <v>105</v>
      </c>
      <c r="E29" t="s">
        <v>57</v>
      </c>
      <c r="F29">
        <v>2005</v>
      </c>
      <c r="G29" t="s">
        <v>682</v>
      </c>
      <c r="H29" t="s">
        <v>514</v>
      </c>
      <c r="I29" t="s">
        <v>514</v>
      </c>
      <c r="J29" s="36">
        <v>285.21500000000003</v>
      </c>
      <c r="K29">
        <v>36</v>
      </c>
      <c r="M29" s="36">
        <v>209.715</v>
      </c>
      <c r="N29">
        <v>33</v>
      </c>
      <c r="P29" s="36">
        <v>244.10000000000002</v>
      </c>
      <c r="Q29">
        <v>24</v>
      </c>
    </row>
    <row r="30" spans="1:17" x14ac:dyDescent="0.25">
      <c r="A30">
        <v>2018033959</v>
      </c>
      <c r="B30" t="s">
        <v>162</v>
      </c>
      <c r="C30" t="s">
        <v>163</v>
      </c>
      <c r="E30" t="s">
        <v>57</v>
      </c>
      <c r="F30">
        <v>2005</v>
      </c>
      <c r="G30" t="s">
        <v>682</v>
      </c>
      <c r="I30" t="s">
        <v>649</v>
      </c>
      <c r="J30" s="36">
        <v>990</v>
      </c>
      <c r="M30" s="36">
        <v>990</v>
      </c>
      <c r="P30" s="36">
        <v>990</v>
      </c>
    </row>
    <row r="31" spans="1:17" x14ac:dyDescent="0.25">
      <c r="A31">
        <v>201306168</v>
      </c>
      <c r="B31" t="s">
        <v>117</v>
      </c>
      <c r="C31" t="s">
        <v>520</v>
      </c>
      <c r="D31" t="s">
        <v>58</v>
      </c>
      <c r="E31" t="s">
        <v>52</v>
      </c>
      <c r="F31">
        <v>1999</v>
      </c>
      <c r="G31" t="s">
        <v>685</v>
      </c>
      <c r="H31" t="s">
        <v>515</v>
      </c>
      <c r="I31" t="s">
        <v>610</v>
      </c>
      <c r="J31" s="36">
        <v>990</v>
      </c>
      <c r="M31" s="36">
        <v>990</v>
      </c>
      <c r="P31" s="36">
        <v>990</v>
      </c>
    </row>
    <row r="32" spans="1:17" x14ac:dyDescent="0.25">
      <c r="A32">
        <v>2018020244</v>
      </c>
      <c r="B32" t="s">
        <v>521</v>
      </c>
      <c r="C32" t="s">
        <v>522</v>
      </c>
      <c r="D32" t="s">
        <v>58</v>
      </c>
      <c r="E32" t="s">
        <v>52</v>
      </c>
      <c r="F32">
        <v>2006</v>
      </c>
      <c r="G32" t="s">
        <v>682</v>
      </c>
      <c r="H32" t="s">
        <v>502</v>
      </c>
      <c r="I32" t="s">
        <v>606</v>
      </c>
      <c r="J32" s="36">
        <v>990</v>
      </c>
      <c r="M32" s="36">
        <v>990</v>
      </c>
      <c r="P32" s="36">
        <v>990</v>
      </c>
    </row>
    <row r="33" spans="1:17" x14ac:dyDescent="0.25">
      <c r="A33">
        <v>2017061790</v>
      </c>
      <c r="B33" t="s">
        <v>523</v>
      </c>
      <c r="C33" t="s">
        <v>524</v>
      </c>
      <c r="D33" t="s">
        <v>58</v>
      </c>
      <c r="E33" t="s">
        <v>52</v>
      </c>
      <c r="F33">
        <v>2006</v>
      </c>
      <c r="G33" t="s">
        <v>682</v>
      </c>
      <c r="J33" s="36">
        <v>990</v>
      </c>
      <c r="M33" s="36">
        <v>990</v>
      </c>
      <c r="P33" s="36">
        <v>990</v>
      </c>
    </row>
    <row r="34" spans="1:17" x14ac:dyDescent="0.25">
      <c r="A34">
        <v>201306127</v>
      </c>
      <c r="B34" t="s">
        <v>206</v>
      </c>
      <c r="C34" t="s">
        <v>525</v>
      </c>
      <c r="D34" t="s">
        <v>58</v>
      </c>
      <c r="E34" t="s">
        <v>57</v>
      </c>
      <c r="F34">
        <v>2001</v>
      </c>
      <c r="G34" t="s">
        <v>684</v>
      </c>
      <c r="H34" t="s">
        <v>611</v>
      </c>
      <c r="I34" t="s">
        <v>601</v>
      </c>
      <c r="J34" s="36">
        <v>990</v>
      </c>
      <c r="M34" s="36">
        <v>990</v>
      </c>
      <c r="P34" s="36">
        <v>990</v>
      </c>
    </row>
    <row r="35" spans="1:17" x14ac:dyDescent="0.25">
      <c r="A35">
        <v>201307915</v>
      </c>
      <c r="B35" t="s">
        <v>681</v>
      </c>
      <c r="C35" t="s">
        <v>483</v>
      </c>
      <c r="E35" t="s">
        <v>57</v>
      </c>
      <c r="F35">
        <v>2006</v>
      </c>
      <c r="G35" t="s">
        <v>682</v>
      </c>
      <c r="J35" s="36">
        <v>990</v>
      </c>
      <c r="M35" s="36">
        <v>990</v>
      </c>
      <c r="P35" s="36">
        <v>990</v>
      </c>
    </row>
    <row r="36" spans="1:17" x14ac:dyDescent="0.25">
      <c r="A36">
        <v>2014061765</v>
      </c>
      <c r="B36" t="s">
        <v>82</v>
      </c>
      <c r="C36" t="s">
        <v>84</v>
      </c>
      <c r="E36" t="s">
        <v>52</v>
      </c>
      <c r="F36">
        <v>2005</v>
      </c>
      <c r="G36" t="s">
        <v>682</v>
      </c>
      <c r="I36" t="s">
        <v>606</v>
      </c>
      <c r="J36" s="36">
        <v>990</v>
      </c>
      <c r="M36" s="36">
        <v>990</v>
      </c>
      <c r="P36" s="36">
        <v>990</v>
      </c>
    </row>
    <row r="37" spans="1:17" x14ac:dyDescent="0.25">
      <c r="A37">
        <v>2018070342</v>
      </c>
      <c r="B37" t="s">
        <v>526</v>
      </c>
      <c r="C37" t="s">
        <v>527</v>
      </c>
      <c r="D37" t="s">
        <v>94</v>
      </c>
      <c r="E37" t="s">
        <v>52</v>
      </c>
      <c r="F37">
        <v>2005</v>
      </c>
      <c r="G37" t="s">
        <v>682</v>
      </c>
      <c r="H37" t="s">
        <v>502</v>
      </c>
      <c r="J37" s="36">
        <v>990</v>
      </c>
      <c r="M37" s="36">
        <v>990</v>
      </c>
      <c r="P37" s="36">
        <v>990</v>
      </c>
    </row>
    <row r="38" spans="1:17" x14ac:dyDescent="0.25">
      <c r="A38">
        <v>2018070441</v>
      </c>
      <c r="B38" t="s">
        <v>655</v>
      </c>
      <c r="C38" t="s">
        <v>656</v>
      </c>
      <c r="D38" t="s">
        <v>97</v>
      </c>
      <c r="E38" t="s">
        <v>52</v>
      </c>
      <c r="F38">
        <v>2006</v>
      </c>
      <c r="G38" t="s">
        <v>682</v>
      </c>
      <c r="J38" s="36">
        <v>990</v>
      </c>
      <c r="M38" s="36">
        <v>990</v>
      </c>
      <c r="P38" s="36">
        <v>990</v>
      </c>
    </row>
    <row r="39" spans="1:17" x14ac:dyDescent="0.25">
      <c r="A39">
        <v>2015093555</v>
      </c>
      <c r="B39" t="s">
        <v>528</v>
      </c>
      <c r="C39" t="s">
        <v>414</v>
      </c>
      <c r="E39" t="s">
        <v>52</v>
      </c>
      <c r="F39">
        <v>2006</v>
      </c>
      <c r="G39" t="s">
        <v>682</v>
      </c>
      <c r="H39" t="s">
        <v>515</v>
      </c>
      <c r="I39" t="s">
        <v>610</v>
      </c>
      <c r="J39" s="36">
        <v>539.52</v>
      </c>
      <c r="K39">
        <v>46</v>
      </c>
      <c r="M39" s="36">
        <v>990</v>
      </c>
      <c r="P39" s="36">
        <v>990</v>
      </c>
    </row>
    <row r="40" spans="1:17" x14ac:dyDescent="0.25">
      <c r="A40">
        <v>2017080023</v>
      </c>
      <c r="B40" t="s">
        <v>181</v>
      </c>
      <c r="C40" t="s">
        <v>183</v>
      </c>
      <c r="D40" t="s">
        <v>58</v>
      </c>
      <c r="E40" t="s">
        <v>52</v>
      </c>
      <c r="F40">
        <v>2005</v>
      </c>
      <c r="G40" t="s">
        <v>682</v>
      </c>
      <c r="H40" t="s">
        <v>513</v>
      </c>
      <c r="I40" t="s">
        <v>513</v>
      </c>
      <c r="J40" s="36">
        <v>990</v>
      </c>
      <c r="M40" s="36">
        <v>990</v>
      </c>
      <c r="P40" s="36">
        <v>990</v>
      </c>
    </row>
    <row r="41" spans="1:17" x14ac:dyDescent="0.25">
      <c r="A41">
        <v>2016081250</v>
      </c>
      <c r="B41" t="s">
        <v>367</v>
      </c>
      <c r="C41" t="s">
        <v>368</v>
      </c>
      <c r="E41" t="s">
        <v>52</v>
      </c>
      <c r="F41">
        <v>2006</v>
      </c>
      <c r="G41" t="s">
        <v>682</v>
      </c>
      <c r="H41" t="s">
        <v>513</v>
      </c>
      <c r="I41" t="s">
        <v>513</v>
      </c>
      <c r="J41" s="36">
        <v>990</v>
      </c>
      <c r="M41" s="36">
        <v>990</v>
      </c>
      <c r="P41" s="36">
        <v>990</v>
      </c>
    </row>
    <row r="42" spans="1:17" x14ac:dyDescent="0.25">
      <c r="A42">
        <v>2016071153</v>
      </c>
      <c r="B42" t="s">
        <v>487</v>
      </c>
      <c r="C42" t="s">
        <v>529</v>
      </c>
      <c r="E42" t="s">
        <v>57</v>
      </c>
      <c r="F42">
        <v>2006</v>
      </c>
      <c r="G42" t="s">
        <v>682</v>
      </c>
      <c r="H42" t="s">
        <v>515</v>
      </c>
      <c r="J42" s="36">
        <v>990</v>
      </c>
      <c r="M42" s="36">
        <v>990</v>
      </c>
      <c r="P42" s="36">
        <v>990</v>
      </c>
    </row>
    <row r="43" spans="1:17" x14ac:dyDescent="0.25">
      <c r="A43">
        <v>201307905</v>
      </c>
      <c r="B43" t="s">
        <v>440</v>
      </c>
      <c r="C43" t="s">
        <v>128</v>
      </c>
      <c r="D43" t="s">
        <v>58</v>
      </c>
      <c r="E43" t="s">
        <v>52</v>
      </c>
      <c r="F43">
        <v>2002</v>
      </c>
      <c r="G43" t="s">
        <v>684</v>
      </c>
      <c r="H43" t="s">
        <v>514</v>
      </c>
      <c r="I43" t="s">
        <v>514</v>
      </c>
      <c r="J43" s="36">
        <v>137.57499999999999</v>
      </c>
      <c r="K43">
        <v>21</v>
      </c>
      <c r="M43" s="36">
        <v>106.495</v>
      </c>
      <c r="N43">
        <v>13</v>
      </c>
      <c r="P43" s="36">
        <v>227.73999999999995</v>
      </c>
      <c r="Q43">
        <v>22</v>
      </c>
    </row>
    <row r="44" spans="1:17" x14ac:dyDescent="0.25">
      <c r="A44">
        <v>201307906</v>
      </c>
      <c r="B44" s="22" t="s">
        <v>127</v>
      </c>
      <c r="C44" t="s">
        <v>128</v>
      </c>
      <c r="D44" t="s">
        <v>58</v>
      </c>
      <c r="E44" t="s">
        <v>57</v>
      </c>
      <c r="F44">
        <v>2005</v>
      </c>
      <c r="G44" t="s">
        <v>682</v>
      </c>
      <c r="H44" t="s">
        <v>514</v>
      </c>
      <c r="I44" t="s">
        <v>514</v>
      </c>
      <c r="J44" s="36">
        <v>227.14999999999998</v>
      </c>
      <c r="K44">
        <v>30</v>
      </c>
      <c r="M44" s="36">
        <v>268.80499999999995</v>
      </c>
      <c r="N44">
        <v>35</v>
      </c>
      <c r="P44" s="36">
        <v>272.91999999999996</v>
      </c>
      <c r="Q44">
        <v>26</v>
      </c>
    </row>
    <row r="45" spans="1:17" x14ac:dyDescent="0.25">
      <c r="A45">
        <v>2015062971</v>
      </c>
      <c r="B45" t="s">
        <v>92</v>
      </c>
      <c r="C45" t="s">
        <v>93</v>
      </c>
      <c r="D45" t="s">
        <v>94</v>
      </c>
      <c r="E45" t="s">
        <v>52</v>
      </c>
      <c r="F45">
        <v>2005</v>
      </c>
      <c r="G45" t="s">
        <v>682</v>
      </c>
      <c r="H45" t="s">
        <v>502</v>
      </c>
      <c r="I45" t="s">
        <v>631</v>
      </c>
      <c r="J45" s="36">
        <v>990</v>
      </c>
      <c r="M45" s="36">
        <v>197.58800000000002</v>
      </c>
      <c r="N45">
        <v>30</v>
      </c>
      <c r="P45" s="36">
        <v>990</v>
      </c>
    </row>
    <row r="46" spans="1:17" x14ac:dyDescent="0.25">
      <c r="A46">
        <v>2015062970</v>
      </c>
      <c r="B46" t="s">
        <v>273</v>
      </c>
      <c r="C46" t="s">
        <v>93</v>
      </c>
      <c r="D46" t="s">
        <v>94</v>
      </c>
      <c r="E46" t="s">
        <v>57</v>
      </c>
      <c r="F46">
        <v>2004</v>
      </c>
      <c r="G46" t="s">
        <v>683</v>
      </c>
      <c r="H46" t="s">
        <v>502</v>
      </c>
      <c r="I46" t="s">
        <v>631</v>
      </c>
      <c r="J46" s="36">
        <v>990</v>
      </c>
      <c r="M46" s="36">
        <v>199.91499999999999</v>
      </c>
      <c r="N46">
        <v>30</v>
      </c>
      <c r="P46" s="36">
        <v>990</v>
      </c>
    </row>
    <row r="47" spans="1:17" x14ac:dyDescent="0.25">
      <c r="A47">
        <v>2017071889</v>
      </c>
      <c r="B47" t="s">
        <v>109</v>
      </c>
      <c r="C47" t="s">
        <v>666</v>
      </c>
      <c r="D47" t="s">
        <v>58</v>
      </c>
      <c r="E47" t="s">
        <v>57</v>
      </c>
      <c r="F47">
        <v>2006</v>
      </c>
      <c r="G47" t="s">
        <v>682</v>
      </c>
      <c r="I47" t="s">
        <v>514</v>
      </c>
      <c r="J47" s="36">
        <v>990</v>
      </c>
      <c r="M47" s="36">
        <v>990</v>
      </c>
      <c r="P47" s="36">
        <v>990</v>
      </c>
    </row>
    <row r="48" spans="1:17" x14ac:dyDescent="0.25">
      <c r="A48">
        <v>2014092345</v>
      </c>
      <c r="B48" t="s">
        <v>133</v>
      </c>
      <c r="C48" t="s">
        <v>134</v>
      </c>
      <c r="D48" t="s">
        <v>58</v>
      </c>
      <c r="E48" t="s">
        <v>57</v>
      </c>
      <c r="F48">
        <v>2005</v>
      </c>
      <c r="G48" t="s">
        <v>682</v>
      </c>
      <c r="I48" t="s">
        <v>610</v>
      </c>
      <c r="J48" s="36">
        <v>237</v>
      </c>
      <c r="K48">
        <v>31</v>
      </c>
      <c r="M48" s="36">
        <v>238.46</v>
      </c>
      <c r="N48">
        <v>34</v>
      </c>
      <c r="P48" s="36">
        <v>990</v>
      </c>
    </row>
    <row r="49" spans="1:17" x14ac:dyDescent="0.25">
      <c r="A49">
        <v>2014061801</v>
      </c>
      <c r="B49" t="s">
        <v>530</v>
      </c>
      <c r="C49" t="s">
        <v>531</v>
      </c>
      <c r="D49" t="s">
        <v>58</v>
      </c>
      <c r="E49" t="s">
        <v>57</v>
      </c>
      <c r="F49">
        <v>1997</v>
      </c>
      <c r="G49" t="s">
        <v>492</v>
      </c>
      <c r="H49" t="s">
        <v>502</v>
      </c>
      <c r="I49" t="s">
        <v>601</v>
      </c>
      <c r="J49" s="36">
        <v>990</v>
      </c>
      <c r="M49" s="36">
        <v>990</v>
      </c>
      <c r="P49" s="36">
        <v>990</v>
      </c>
    </row>
    <row r="50" spans="1:17" x14ac:dyDescent="0.25">
      <c r="A50">
        <v>2018080496</v>
      </c>
      <c r="B50" t="s">
        <v>175</v>
      </c>
      <c r="C50" t="s">
        <v>646</v>
      </c>
      <c r="D50" t="s">
        <v>58</v>
      </c>
      <c r="E50" t="s">
        <v>52</v>
      </c>
      <c r="F50">
        <v>2005</v>
      </c>
      <c r="G50" t="s">
        <v>682</v>
      </c>
      <c r="J50" s="36">
        <v>990</v>
      </c>
      <c r="M50" s="36">
        <v>990</v>
      </c>
      <c r="P50" s="36">
        <v>990</v>
      </c>
    </row>
    <row r="51" spans="1:17" x14ac:dyDescent="0.25">
      <c r="A51">
        <v>2017090130</v>
      </c>
      <c r="B51" t="s">
        <v>532</v>
      </c>
      <c r="C51" t="s">
        <v>533</v>
      </c>
      <c r="D51" t="s">
        <v>58</v>
      </c>
      <c r="E51" t="s">
        <v>57</v>
      </c>
      <c r="F51">
        <v>2005</v>
      </c>
      <c r="G51" t="s">
        <v>682</v>
      </c>
      <c r="I51" t="s">
        <v>513</v>
      </c>
      <c r="J51" s="36">
        <v>990</v>
      </c>
      <c r="M51" s="36">
        <v>990</v>
      </c>
      <c r="P51" s="36">
        <v>990</v>
      </c>
    </row>
    <row r="52" spans="1:17" x14ac:dyDescent="0.25">
      <c r="A52">
        <v>2016073041</v>
      </c>
      <c r="B52" t="s">
        <v>190</v>
      </c>
      <c r="C52" t="s">
        <v>191</v>
      </c>
      <c r="D52" t="s">
        <v>58</v>
      </c>
      <c r="E52" t="s">
        <v>57</v>
      </c>
      <c r="F52">
        <v>2005</v>
      </c>
      <c r="G52" t="s">
        <v>682</v>
      </c>
      <c r="H52" t="s">
        <v>615</v>
      </c>
      <c r="I52" t="s">
        <v>616</v>
      </c>
      <c r="J52" s="36">
        <v>990</v>
      </c>
      <c r="M52" s="36">
        <v>990</v>
      </c>
      <c r="P52" s="36">
        <v>990</v>
      </c>
    </row>
    <row r="53" spans="1:17" x14ac:dyDescent="0.25">
      <c r="A53">
        <v>2014061806</v>
      </c>
      <c r="B53" t="s">
        <v>123</v>
      </c>
      <c r="C53" t="s">
        <v>124</v>
      </c>
      <c r="E53" t="s">
        <v>52</v>
      </c>
      <c r="F53">
        <v>2005</v>
      </c>
      <c r="G53" t="s">
        <v>682</v>
      </c>
      <c r="H53" t="s">
        <v>598</v>
      </c>
      <c r="I53" t="s">
        <v>606</v>
      </c>
      <c r="J53" s="36">
        <v>173.19</v>
      </c>
      <c r="K53">
        <v>26</v>
      </c>
      <c r="M53" s="36">
        <v>990</v>
      </c>
      <c r="P53" s="36">
        <v>990</v>
      </c>
    </row>
    <row r="54" spans="1:17" x14ac:dyDescent="0.25">
      <c r="A54">
        <v>2014102669</v>
      </c>
      <c r="B54" t="s">
        <v>534</v>
      </c>
      <c r="C54" t="s">
        <v>535</v>
      </c>
      <c r="D54" t="s">
        <v>58</v>
      </c>
      <c r="E54" t="s">
        <v>57</v>
      </c>
      <c r="F54">
        <v>2006</v>
      </c>
      <c r="G54" t="s">
        <v>682</v>
      </c>
      <c r="H54" t="s">
        <v>598</v>
      </c>
      <c r="I54" t="s">
        <v>598</v>
      </c>
      <c r="J54" s="36">
        <v>186.13200000000001</v>
      </c>
      <c r="K54">
        <v>24</v>
      </c>
      <c r="M54" s="36">
        <v>990</v>
      </c>
      <c r="P54" s="36">
        <v>990</v>
      </c>
    </row>
    <row r="55" spans="1:17" x14ac:dyDescent="0.25">
      <c r="A55">
        <v>2018070447</v>
      </c>
      <c r="B55" t="s">
        <v>643</v>
      </c>
      <c r="C55" t="s">
        <v>644</v>
      </c>
      <c r="D55" t="s">
        <v>97</v>
      </c>
      <c r="E55" t="s">
        <v>57</v>
      </c>
      <c r="F55">
        <v>2005</v>
      </c>
      <c r="G55" t="s">
        <v>682</v>
      </c>
      <c r="J55" s="36">
        <v>990</v>
      </c>
      <c r="M55" s="36">
        <v>990</v>
      </c>
      <c r="P55" s="36">
        <v>990</v>
      </c>
    </row>
    <row r="56" spans="1:17" x14ac:dyDescent="0.25">
      <c r="A56">
        <v>201306133</v>
      </c>
      <c r="B56" t="s">
        <v>487</v>
      </c>
      <c r="C56" t="s">
        <v>488</v>
      </c>
      <c r="D56" t="s">
        <v>58</v>
      </c>
      <c r="E56" t="s">
        <v>57</v>
      </c>
      <c r="F56">
        <v>1999</v>
      </c>
      <c r="G56" t="s">
        <v>685</v>
      </c>
      <c r="H56" t="s">
        <v>598</v>
      </c>
      <c r="I56" t="s">
        <v>598</v>
      </c>
      <c r="J56" s="36">
        <v>76.52</v>
      </c>
      <c r="K56">
        <v>3</v>
      </c>
      <c r="M56" s="36">
        <v>28.534999999999997</v>
      </c>
      <c r="N56">
        <v>1</v>
      </c>
      <c r="P56" s="36">
        <v>97.684999999999988</v>
      </c>
      <c r="Q56">
        <v>5</v>
      </c>
    </row>
    <row r="57" spans="1:17" x14ac:dyDescent="0.25">
      <c r="A57">
        <v>201307764</v>
      </c>
      <c r="B57" t="s">
        <v>125</v>
      </c>
      <c r="C57" t="s">
        <v>126</v>
      </c>
      <c r="E57" t="s">
        <v>57</v>
      </c>
      <c r="F57">
        <v>2005</v>
      </c>
      <c r="G57" t="s">
        <v>682</v>
      </c>
      <c r="H57" t="s">
        <v>502</v>
      </c>
      <c r="I57" t="s">
        <v>606</v>
      </c>
      <c r="J57" s="36">
        <v>288.19499999999999</v>
      </c>
      <c r="K57">
        <v>38</v>
      </c>
      <c r="M57" s="36">
        <v>152.02000000000001</v>
      </c>
      <c r="N57">
        <v>21</v>
      </c>
      <c r="P57" s="36">
        <v>150.93</v>
      </c>
      <c r="Q57">
        <v>11</v>
      </c>
    </row>
    <row r="58" spans="1:17" x14ac:dyDescent="0.25">
      <c r="A58">
        <v>2014071996</v>
      </c>
      <c r="B58" t="s">
        <v>227</v>
      </c>
      <c r="C58" t="s">
        <v>399</v>
      </c>
      <c r="D58" t="s">
        <v>58</v>
      </c>
      <c r="E58" t="s">
        <v>52</v>
      </c>
      <c r="F58">
        <v>2000</v>
      </c>
      <c r="G58" t="s">
        <v>684</v>
      </c>
      <c r="H58" t="s">
        <v>502</v>
      </c>
      <c r="I58" t="s">
        <v>609</v>
      </c>
      <c r="J58" s="36">
        <v>990</v>
      </c>
      <c r="M58" s="36">
        <v>990</v>
      </c>
      <c r="P58" s="36">
        <v>990</v>
      </c>
    </row>
    <row r="59" spans="1:17" x14ac:dyDescent="0.25">
      <c r="A59">
        <v>2014071998</v>
      </c>
      <c r="B59" t="s">
        <v>381</v>
      </c>
      <c r="C59" t="s">
        <v>399</v>
      </c>
      <c r="D59" t="s">
        <v>58</v>
      </c>
      <c r="E59" t="s">
        <v>57</v>
      </c>
      <c r="F59">
        <v>1998</v>
      </c>
      <c r="G59" t="s">
        <v>685</v>
      </c>
      <c r="H59" t="s">
        <v>502</v>
      </c>
      <c r="I59" t="s">
        <v>609</v>
      </c>
      <c r="J59" s="36">
        <v>990</v>
      </c>
      <c r="M59" s="36">
        <v>990</v>
      </c>
      <c r="P59" s="36">
        <v>990</v>
      </c>
    </row>
    <row r="60" spans="1:17" x14ac:dyDescent="0.25">
      <c r="A60">
        <v>2014071995</v>
      </c>
      <c r="B60" t="s">
        <v>536</v>
      </c>
      <c r="C60" t="s">
        <v>399</v>
      </c>
      <c r="D60" t="s">
        <v>58</v>
      </c>
      <c r="E60" t="s">
        <v>57</v>
      </c>
      <c r="F60">
        <v>2006</v>
      </c>
      <c r="G60" t="s">
        <v>682</v>
      </c>
      <c r="H60" t="s">
        <v>502</v>
      </c>
      <c r="I60" t="s">
        <v>631</v>
      </c>
      <c r="J60" s="36">
        <v>990</v>
      </c>
      <c r="M60" s="36">
        <v>990</v>
      </c>
      <c r="P60" s="36">
        <v>990</v>
      </c>
    </row>
    <row r="61" spans="1:17" x14ac:dyDescent="0.25">
      <c r="A61">
        <v>2014071989</v>
      </c>
      <c r="B61" t="s">
        <v>146</v>
      </c>
      <c r="C61" t="s">
        <v>147</v>
      </c>
      <c r="E61" t="s">
        <v>52</v>
      </c>
      <c r="F61">
        <v>2005</v>
      </c>
      <c r="G61" t="s">
        <v>682</v>
      </c>
      <c r="H61" t="s">
        <v>502</v>
      </c>
      <c r="I61" t="s">
        <v>606</v>
      </c>
      <c r="J61" s="36">
        <v>990</v>
      </c>
      <c r="M61" s="36">
        <v>990</v>
      </c>
      <c r="P61" s="36">
        <v>990</v>
      </c>
    </row>
    <row r="62" spans="1:17" x14ac:dyDescent="0.25">
      <c r="A62">
        <v>2014071988</v>
      </c>
      <c r="B62" t="s">
        <v>347</v>
      </c>
      <c r="C62" t="s">
        <v>147</v>
      </c>
      <c r="E62" t="s">
        <v>57</v>
      </c>
      <c r="F62">
        <v>2003</v>
      </c>
      <c r="G62" t="s">
        <v>683</v>
      </c>
      <c r="H62" t="s">
        <v>502</v>
      </c>
      <c r="I62" t="s">
        <v>606</v>
      </c>
      <c r="J62" s="36">
        <v>169.185</v>
      </c>
      <c r="K62">
        <v>21</v>
      </c>
      <c r="M62" s="36">
        <v>141.21</v>
      </c>
      <c r="N62">
        <v>19</v>
      </c>
      <c r="P62" s="36">
        <v>122.75000000000001</v>
      </c>
      <c r="Q62">
        <v>7</v>
      </c>
    </row>
    <row r="63" spans="1:17" x14ac:dyDescent="0.25">
      <c r="A63">
        <v>2015073168</v>
      </c>
      <c r="B63" t="s">
        <v>181</v>
      </c>
      <c r="C63" t="s">
        <v>327</v>
      </c>
      <c r="D63" t="s">
        <v>58</v>
      </c>
      <c r="E63" t="s">
        <v>52</v>
      </c>
      <c r="F63">
        <v>2004</v>
      </c>
      <c r="G63" t="s">
        <v>683</v>
      </c>
      <c r="H63" t="s">
        <v>514</v>
      </c>
      <c r="I63" t="s">
        <v>514</v>
      </c>
      <c r="J63" s="36">
        <v>113.05</v>
      </c>
      <c r="K63">
        <v>10</v>
      </c>
      <c r="M63" s="36">
        <v>76.72</v>
      </c>
      <c r="N63">
        <v>6</v>
      </c>
      <c r="P63" s="36">
        <v>101.42999999999998</v>
      </c>
      <c r="Q63">
        <v>8</v>
      </c>
    </row>
    <row r="64" spans="1:17" x14ac:dyDescent="0.25">
      <c r="A64">
        <v>2015063044</v>
      </c>
      <c r="B64" t="s">
        <v>323</v>
      </c>
      <c r="C64" t="s">
        <v>324</v>
      </c>
      <c r="D64" t="s">
        <v>58</v>
      </c>
      <c r="E64" t="s">
        <v>57</v>
      </c>
      <c r="F64">
        <v>2003</v>
      </c>
      <c r="G64" t="s">
        <v>683</v>
      </c>
      <c r="H64" t="s">
        <v>598</v>
      </c>
      <c r="I64" t="s">
        <v>606</v>
      </c>
      <c r="J64" s="36">
        <v>285.29599999999999</v>
      </c>
      <c r="K64">
        <v>37</v>
      </c>
      <c r="M64" s="36">
        <v>990</v>
      </c>
      <c r="P64" s="36">
        <v>990</v>
      </c>
    </row>
    <row r="65" spans="1:17" x14ac:dyDescent="0.25">
      <c r="A65">
        <v>2015063045</v>
      </c>
      <c r="B65" t="s">
        <v>657</v>
      </c>
      <c r="C65" t="s">
        <v>324</v>
      </c>
      <c r="D65" t="s">
        <v>58</v>
      </c>
      <c r="E65" t="s">
        <v>57</v>
      </c>
      <c r="F65">
        <v>2006</v>
      </c>
      <c r="G65" t="s">
        <v>682</v>
      </c>
      <c r="H65" t="s">
        <v>598</v>
      </c>
      <c r="I65" t="s">
        <v>606</v>
      </c>
      <c r="J65" s="36">
        <v>990</v>
      </c>
      <c r="M65" s="36">
        <v>990</v>
      </c>
      <c r="P65" s="36">
        <v>990</v>
      </c>
    </row>
    <row r="66" spans="1:17" x14ac:dyDescent="0.25">
      <c r="A66">
        <v>201306271</v>
      </c>
      <c r="B66" t="s">
        <v>239</v>
      </c>
      <c r="C66" t="s">
        <v>139</v>
      </c>
      <c r="E66" t="s">
        <v>52</v>
      </c>
      <c r="F66">
        <v>2004</v>
      </c>
      <c r="G66" t="s">
        <v>683</v>
      </c>
      <c r="J66" s="36">
        <v>116.315</v>
      </c>
      <c r="K66">
        <v>12</v>
      </c>
      <c r="M66" s="36">
        <v>79.28000000000003</v>
      </c>
      <c r="N66">
        <v>7</v>
      </c>
      <c r="P66" s="36">
        <v>153.83999999999997</v>
      </c>
      <c r="Q66">
        <v>14</v>
      </c>
    </row>
    <row r="67" spans="1:17" x14ac:dyDescent="0.25">
      <c r="A67">
        <v>201306273</v>
      </c>
      <c r="B67" t="s">
        <v>138</v>
      </c>
      <c r="C67" t="s">
        <v>139</v>
      </c>
      <c r="E67" t="s">
        <v>52</v>
      </c>
      <c r="F67">
        <v>2005</v>
      </c>
      <c r="G67" t="s">
        <v>682</v>
      </c>
      <c r="J67" s="36">
        <v>235.06</v>
      </c>
      <c r="K67">
        <v>36</v>
      </c>
      <c r="M67" s="36">
        <v>177.76</v>
      </c>
      <c r="N67">
        <v>28</v>
      </c>
      <c r="P67" s="36">
        <v>990</v>
      </c>
    </row>
    <row r="68" spans="1:17" x14ac:dyDescent="0.25">
      <c r="A68">
        <v>201306272</v>
      </c>
      <c r="B68" t="s">
        <v>206</v>
      </c>
      <c r="C68" t="s">
        <v>139</v>
      </c>
      <c r="E68" t="s">
        <v>57</v>
      </c>
      <c r="F68">
        <v>2005</v>
      </c>
      <c r="G68" t="s">
        <v>682</v>
      </c>
      <c r="J68" s="36">
        <v>272.02499999999998</v>
      </c>
      <c r="K68">
        <v>34</v>
      </c>
      <c r="M68" s="36">
        <v>283.98</v>
      </c>
      <c r="N68">
        <v>36</v>
      </c>
      <c r="P68" s="36">
        <v>990</v>
      </c>
    </row>
    <row r="69" spans="1:17" x14ac:dyDescent="0.25">
      <c r="A69">
        <v>2018070409</v>
      </c>
      <c r="B69" t="s">
        <v>674</v>
      </c>
      <c r="C69" t="s">
        <v>392</v>
      </c>
      <c r="D69" t="s">
        <v>58</v>
      </c>
      <c r="E69" t="s">
        <v>57</v>
      </c>
      <c r="F69">
        <v>2006</v>
      </c>
      <c r="G69" t="s">
        <v>682</v>
      </c>
      <c r="J69" s="36">
        <v>990</v>
      </c>
      <c r="M69" s="36">
        <v>990</v>
      </c>
      <c r="P69" s="36">
        <v>990</v>
      </c>
    </row>
    <row r="70" spans="1:17" x14ac:dyDescent="0.25">
      <c r="A70">
        <v>201306123</v>
      </c>
      <c r="B70" t="s">
        <v>304</v>
      </c>
      <c r="C70" t="s">
        <v>305</v>
      </c>
      <c r="E70" t="s">
        <v>52</v>
      </c>
      <c r="F70">
        <v>2003</v>
      </c>
      <c r="G70" t="s">
        <v>683</v>
      </c>
      <c r="H70" t="s">
        <v>615</v>
      </c>
      <c r="I70" t="s">
        <v>616</v>
      </c>
      <c r="J70" s="36">
        <v>136.22500000000002</v>
      </c>
      <c r="K70">
        <v>20</v>
      </c>
      <c r="M70" s="36">
        <v>90.925000000000011</v>
      </c>
      <c r="N70">
        <v>9</v>
      </c>
      <c r="P70" s="36">
        <v>136.12</v>
      </c>
      <c r="Q70">
        <v>12</v>
      </c>
    </row>
    <row r="71" spans="1:17" x14ac:dyDescent="0.25">
      <c r="A71">
        <v>2016071158</v>
      </c>
      <c r="B71" t="s">
        <v>537</v>
      </c>
      <c r="C71" t="s">
        <v>538</v>
      </c>
      <c r="D71" t="s">
        <v>58</v>
      </c>
      <c r="E71" t="s">
        <v>52</v>
      </c>
      <c r="F71">
        <v>2006</v>
      </c>
      <c r="G71" t="s">
        <v>682</v>
      </c>
      <c r="H71" t="s">
        <v>539</v>
      </c>
      <c r="I71" t="s">
        <v>614</v>
      </c>
      <c r="J71" s="36">
        <v>177.2</v>
      </c>
      <c r="K71">
        <v>27</v>
      </c>
      <c r="M71" s="36">
        <v>990</v>
      </c>
      <c r="P71" s="36">
        <v>990</v>
      </c>
    </row>
    <row r="72" spans="1:17" x14ac:dyDescent="0.25">
      <c r="A72">
        <v>201306403</v>
      </c>
      <c r="B72" t="s">
        <v>263</v>
      </c>
      <c r="C72" t="s">
        <v>608</v>
      </c>
      <c r="D72" t="s">
        <v>58</v>
      </c>
      <c r="E72" t="s">
        <v>57</v>
      </c>
      <c r="F72">
        <v>1996</v>
      </c>
      <c r="G72" t="s">
        <v>492</v>
      </c>
      <c r="H72" t="s">
        <v>514</v>
      </c>
      <c r="I72" t="s">
        <v>514</v>
      </c>
      <c r="J72" s="36">
        <v>990</v>
      </c>
      <c r="M72" s="36">
        <v>990</v>
      </c>
      <c r="P72" s="36">
        <v>990</v>
      </c>
    </row>
    <row r="73" spans="1:17" x14ac:dyDescent="0.25">
      <c r="A73">
        <v>2014061773</v>
      </c>
      <c r="B73" t="s">
        <v>336</v>
      </c>
      <c r="C73" t="s">
        <v>337</v>
      </c>
      <c r="D73" t="s">
        <v>58</v>
      </c>
      <c r="E73" t="s">
        <v>52</v>
      </c>
      <c r="F73">
        <v>2003</v>
      </c>
      <c r="G73" t="s">
        <v>683</v>
      </c>
      <c r="H73" t="s">
        <v>598</v>
      </c>
      <c r="I73" t="s">
        <v>513</v>
      </c>
      <c r="J73" s="36">
        <v>166.62</v>
      </c>
      <c r="K73">
        <v>23</v>
      </c>
      <c r="M73" s="36">
        <v>226.67599999999999</v>
      </c>
      <c r="N73">
        <v>35</v>
      </c>
      <c r="P73" s="36">
        <v>990</v>
      </c>
    </row>
    <row r="74" spans="1:17" x14ac:dyDescent="0.25">
      <c r="A74">
        <v>2018070328</v>
      </c>
      <c r="B74" t="s">
        <v>528</v>
      </c>
      <c r="C74" t="s">
        <v>540</v>
      </c>
      <c r="D74" t="s">
        <v>58</v>
      </c>
      <c r="E74" t="s">
        <v>52</v>
      </c>
      <c r="F74">
        <v>2002</v>
      </c>
      <c r="G74" t="s">
        <v>684</v>
      </c>
      <c r="I74" t="s">
        <v>606</v>
      </c>
      <c r="J74" s="36">
        <v>990</v>
      </c>
      <c r="M74" s="36">
        <v>990</v>
      </c>
      <c r="P74" s="36">
        <v>990</v>
      </c>
    </row>
    <row r="75" spans="1:17" x14ac:dyDescent="0.25">
      <c r="A75">
        <v>2015073348</v>
      </c>
      <c r="B75" t="s">
        <v>186</v>
      </c>
      <c r="C75" t="s">
        <v>338</v>
      </c>
      <c r="E75" t="s">
        <v>57</v>
      </c>
      <c r="F75">
        <v>2004</v>
      </c>
      <c r="G75" t="s">
        <v>683</v>
      </c>
      <c r="H75" t="s">
        <v>502</v>
      </c>
      <c r="J75" s="36">
        <v>104.31200000000001</v>
      </c>
      <c r="K75">
        <v>9</v>
      </c>
      <c r="M75" s="36">
        <v>106.52500000000001</v>
      </c>
      <c r="N75">
        <v>7</v>
      </c>
      <c r="P75" s="36">
        <v>990</v>
      </c>
    </row>
    <row r="76" spans="1:17" x14ac:dyDescent="0.25">
      <c r="A76">
        <v>201307853</v>
      </c>
      <c r="B76" t="s">
        <v>541</v>
      </c>
      <c r="C76" t="s">
        <v>542</v>
      </c>
      <c r="D76" t="s">
        <v>58</v>
      </c>
      <c r="E76" t="s">
        <v>57</v>
      </c>
      <c r="F76">
        <v>1977</v>
      </c>
      <c r="G76" t="s">
        <v>492</v>
      </c>
      <c r="H76" t="s">
        <v>514</v>
      </c>
      <c r="J76" s="36">
        <v>990</v>
      </c>
      <c r="M76" s="36">
        <v>990</v>
      </c>
      <c r="P76" s="36">
        <v>990</v>
      </c>
    </row>
    <row r="77" spans="1:17" x14ac:dyDescent="0.25">
      <c r="A77">
        <v>2017080065</v>
      </c>
      <c r="B77" t="s">
        <v>69</v>
      </c>
      <c r="C77" t="s">
        <v>70</v>
      </c>
      <c r="D77" t="s">
        <v>58</v>
      </c>
      <c r="E77" t="s">
        <v>57</v>
      </c>
      <c r="F77">
        <v>2005</v>
      </c>
      <c r="G77" t="s">
        <v>682</v>
      </c>
      <c r="I77" t="s">
        <v>609</v>
      </c>
      <c r="J77" s="36">
        <v>371.13200000000001</v>
      </c>
      <c r="K77">
        <v>44</v>
      </c>
      <c r="M77" s="36">
        <v>379.90700000000004</v>
      </c>
      <c r="N77">
        <v>40</v>
      </c>
      <c r="P77" s="36">
        <v>990</v>
      </c>
    </row>
    <row r="78" spans="1:17" x14ac:dyDescent="0.25">
      <c r="A78">
        <v>2014082171</v>
      </c>
      <c r="B78" t="s">
        <v>194</v>
      </c>
      <c r="C78" t="s">
        <v>195</v>
      </c>
      <c r="E78" t="s">
        <v>52</v>
      </c>
      <c r="F78">
        <v>2005</v>
      </c>
      <c r="G78" t="s">
        <v>682</v>
      </c>
      <c r="J78" s="36">
        <v>990</v>
      </c>
      <c r="M78" s="36">
        <v>990</v>
      </c>
      <c r="P78" s="36">
        <v>990</v>
      </c>
    </row>
    <row r="79" spans="1:17" x14ac:dyDescent="0.25">
      <c r="A79">
        <v>201306485</v>
      </c>
      <c r="B79" t="s">
        <v>543</v>
      </c>
      <c r="C79" t="s">
        <v>544</v>
      </c>
      <c r="D79" t="s">
        <v>58</v>
      </c>
      <c r="E79" t="s">
        <v>52</v>
      </c>
      <c r="F79">
        <v>1996</v>
      </c>
      <c r="G79" t="s">
        <v>492</v>
      </c>
      <c r="H79" t="s">
        <v>515</v>
      </c>
      <c r="I79" t="s">
        <v>601</v>
      </c>
      <c r="J79" s="36">
        <v>990</v>
      </c>
      <c r="M79" s="36">
        <v>990</v>
      </c>
      <c r="P79" s="36">
        <v>990</v>
      </c>
    </row>
    <row r="80" spans="1:17" x14ac:dyDescent="0.25">
      <c r="A80">
        <v>201306324</v>
      </c>
      <c r="B80" t="s">
        <v>190</v>
      </c>
      <c r="C80" t="s">
        <v>345</v>
      </c>
      <c r="D80" t="s">
        <v>58</v>
      </c>
      <c r="E80" t="s">
        <v>57</v>
      </c>
      <c r="F80">
        <v>2003</v>
      </c>
      <c r="G80" t="s">
        <v>683</v>
      </c>
      <c r="H80" t="s">
        <v>502</v>
      </c>
      <c r="J80" s="36">
        <v>84.625</v>
      </c>
      <c r="K80">
        <v>4</v>
      </c>
      <c r="M80" s="36">
        <v>68.61</v>
      </c>
      <c r="N80">
        <v>4</v>
      </c>
      <c r="P80" s="36">
        <v>64.504999999999981</v>
      </c>
      <c r="Q80">
        <v>2</v>
      </c>
    </row>
    <row r="81" spans="1:17" x14ac:dyDescent="0.25">
      <c r="A81">
        <v>2017071865</v>
      </c>
      <c r="B81" t="s">
        <v>200</v>
      </c>
      <c r="C81" t="s">
        <v>664</v>
      </c>
      <c r="D81" t="s">
        <v>58</v>
      </c>
      <c r="E81" t="s">
        <v>57</v>
      </c>
      <c r="F81">
        <v>2006</v>
      </c>
      <c r="G81" t="s">
        <v>682</v>
      </c>
      <c r="H81" t="s">
        <v>514</v>
      </c>
      <c r="I81" t="s">
        <v>514</v>
      </c>
      <c r="J81" s="36">
        <v>990</v>
      </c>
      <c r="M81" s="36">
        <v>990</v>
      </c>
      <c r="P81" s="36">
        <v>990</v>
      </c>
    </row>
    <row r="82" spans="1:17" x14ac:dyDescent="0.25">
      <c r="A82">
        <v>2015093757</v>
      </c>
      <c r="B82" t="s">
        <v>72</v>
      </c>
      <c r="C82" t="s">
        <v>73</v>
      </c>
      <c r="E82" t="s">
        <v>52</v>
      </c>
      <c r="F82">
        <v>2005</v>
      </c>
      <c r="G82" t="s">
        <v>682</v>
      </c>
      <c r="H82" t="s">
        <v>598</v>
      </c>
      <c r="I82" t="s">
        <v>606</v>
      </c>
      <c r="J82" s="36">
        <v>269.66000000000003</v>
      </c>
      <c r="K82">
        <v>40</v>
      </c>
      <c r="M82" s="36">
        <v>237.61500000000001</v>
      </c>
      <c r="N82">
        <v>37</v>
      </c>
      <c r="P82" s="36">
        <v>990</v>
      </c>
    </row>
    <row r="83" spans="1:17" x14ac:dyDescent="0.25">
      <c r="A83">
        <v>2018080469</v>
      </c>
      <c r="B83" t="s">
        <v>634</v>
      </c>
      <c r="C83" t="s">
        <v>271</v>
      </c>
      <c r="D83" t="s">
        <v>94</v>
      </c>
      <c r="E83" t="s">
        <v>52</v>
      </c>
      <c r="F83">
        <v>2004</v>
      </c>
      <c r="G83" t="s">
        <v>683</v>
      </c>
      <c r="I83" t="s">
        <v>631</v>
      </c>
      <c r="J83" s="36">
        <v>990</v>
      </c>
      <c r="M83" s="36">
        <v>990</v>
      </c>
      <c r="P83" s="36">
        <v>990</v>
      </c>
    </row>
    <row r="84" spans="1:17" x14ac:dyDescent="0.25">
      <c r="A84">
        <v>2014061778</v>
      </c>
      <c r="B84" t="s">
        <v>270</v>
      </c>
      <c r="C84" t="s">
        <v>271</v>
      </c>
      <c r="D84" t="s">
        <v>58</v>
      </c>
      <c r="E84" t="s">
        <v>57</v>
      </c>
      <c r="F84">
        <v>2004</v>
      </c>
      <c r="G84" t="s">
        <v>683</v>
      </c>
      <c r="H84" t="s">
        <v>514</v>
      </c>
      <c r="I84" t="s">
        <v>514</v>
      </c>
      <c r="J84" s="36">
        <v>85.495000000000005</v>
      </c>
      <c r="K84">
        <v>5</v>
      </c>
      <c r="M84" s="36">
        <v>129.97999999999999</v>
      </c>
      <c r="N84">
        <v>15</v>
      </c>
      <c r="P84" s="36">
        <v>140.03499999999997</v>
      </c>
      <c r="Q84">
        <v>9</v>
      </c>
    </row>
    <row r="85" spans="1:17" x14ac:dyDescent="0.25">
      <c r="A85">
        <v>2015062979</v>
      </c>
      <c r="B85" t="s">
        <v>179</v>
      </c>
      <c r="C85" t="s">
        <v>180</v>
      </c>
      <c r="E85" t="s">
        <v>52</v>
      </c>
      <c r="F85">
        <v>2005</v>
      </c>
      <c r="G85" t="s">
        <v>682</v>
      </c>
      <c r="H85" t="s">
        <v>611</v>
      </c>
      <c r="I85" t="s">
        <v>609</v>
      </c>
      <c r="J85" s="36">
        <v>260.82</v>
      </c>
      <c r="K85">
        <v>38</v>
      </c>
      <c r="M85" s="36">
        <v>219.88</v>
      </c>
      <c r="N85">
        <v>34</v>
      </c>
      <c r="P85" s="36">
        <v>990</v>
      </c>
    </row>
    <row r="86" spans="1:17" x14ac:dyDescent="0.25">
      <c r="A86">
        <v>201307952</v>
      </c>
      <c r="B86" t="s">
        <v>317</v>
      </c>
      <c r="C86" t="s">
        <v>318</v>
      </c>
      <c r="D86" t="s">
        <v>58</v>
      </c>
      <c r="E86" t="s">
        <v>52</v>
      </c>
      <c r="F86">
        <v>2004</v>
      </c>
      <c r="G86" t="s">
        <v>683</v>
      </c>
      <c r="H86" t="s">
        <v>514</v>
      </c>
      <c r="I86" t="s">
        <v>514</v>
      </c>
      <c r="J86" s="36">
        <v>114.15</v>
      </c>
      <c r="K86">
        <v>11</v>
      </c>
      <c r="M86" s="36">
        <v>86.615000000000009</v>
      </c>
      <c r="N86">
        <v>8</v>
      </c>
      <c r="P86" s="36">
        <v>172.22500000000002</v>
      </c>
      <c r="Q86">
        <v>16</v>
      </c>
    </row>
    <row r="87" spans="1:17" x14ac:dyDescent="0.25">
      <c r="A87">
        <v>2015063018</v>
      </c>
      <c r="B87" t="s">
        <v>104</v>
      </c>
      <c r="C87" t="s">
        <v>108</v>
      </c>
      <c r="E87" t="s">
        <v>57</v>
      </c>
      <c r="F87">
        <v>2005</v>
      </c>
      <c r="G87" t="s">
        <v>682</v>
      </c>
      <c r="H87" t="s">
        <v>598</v>
      </c>
      <c r="J87" s="36">
        <v>237.41499999999996</v>
      </c>
      <c r="K87">
        <v>32</v>
      </c>
      <c r="M87" s="36">
        <v>990</v>
      </c>
      <c r="P87" s="36">
        <v>990</v>
      </c>
    </row>
    <row r="88" spans="1:17" x14ac:dyDescent="0.25">
      <c r="A88">
        <v>2018060293</v>
      </c>
      <c r="B88" t="s">
        <v>309</v>
      </c>
      <c r="C88" t="s">
        <v>108</v>
      </c>
      <c r="D88" t="s">
        <v>58</v>
      </c>
      <c r="E88" t="s">
        <v>57</v>
      </c>
      <c r="F88">
        <v>1968</v>
      </c>
      <c r="G88" t="s">
        <v>492</v>
      </c>
      <c r="H88" t="s">
        <v>598</v>
      </c>
      <c r="I88" t="s">
        <v>598</v>
      </c>
      <c r="J88" s="36">
        <v>990</v>
      </c>
      <c r="M88" s="36">
        <v>990</v>
      </c>
      <c r="P88" s="36">
        <v>990</v>
      </c>
    </row>
    <row r="89" spans="1:17" x14ac:dyDescent="0.25">
      <c r="A89">
        <v>201307920</v>
      </c>
      <c r="B89" t="s">
        <v>461</v>
      </c>
      <c r="C89" t="s">
        <v>462</v>
      </c>
      <c r="D89" t="s">
        <v>58</v>
      </c>
      <c r="E89" t="s">
        <v>52</v>
      </c>
      <c r="F89">
        <v>2002</v>
      </c>
      <c r="G89" t="s">
        <v>684</v>
      </c>
      <c r="H89" t="s">
        <v>502</v>
      </c>
      <c r="I89" t="s">
        <v>606</v>
      </c>
      <c r="J89" s="36">
        <v>101.89499999999998</v>
      </c>
      <c r="K89">
        <v>8</v>
      </c>
      <c r="M89" s="36">
        <v>56.210000000000008</v>
      </c>
      <c r="N89">
        <v>2</v>
      </c>
      <c r="P89" s="36">
        <v>56.274999999999977</v>
      </c>
      <c r="Q89">
        <v>3</v>
      </c>
    </row>
    <row r="90" spans="1:17" x14ac:dyDescent="0.25">
      <c r="A90">
        <v>2016062287</v>
      </c>
      <c r="B90" t="s">
        <v>670</v>
      </c>
      <c r="C90" t="s">
        <v>378</v>
      </c>
      <c r="D90" t="s">
        <v>58</v>
      </c>
      <c r="E90" t="s">
        <v>52</v>
      </c>
      <c r="F90">
        <v>2006</v>
      </c>
      <c r="G90" t="s">
        <v>682</v>
      </c>
      <c r="I90" t="s">
        <v>631</v>
      </c>
      <c r="J90" s="36">
        <v>990</v>
      </c>
      <c r="M90" s="36">
        <v>990</v>
      </c>
      <c r="P90" s="36">
        <v>990</v>
      </c>
    </row>
    <row r="91" spans="1:17" x14ac:dyDescent="0.25">
      <c r="A91">
        <v>2015063056</v>
      </c>
      <c r="B91" t="s">
        <v>377</v>
      </c>
      <c r="C91" t="s">
        <v>378</v>
      </c>
      <c r="D91" t="s">
        <v>58</v>
      </c>
      <c r="E91" t="s">
        <v>57</v>
      </c>
      <c r="F91">
        <v>2003</v>
      </c>
      <c r="G91" t="s">
        <v>683</v>
      </c>
      <c r="H91" t="s">
        <v>539</v>
      </c>
      <c r="I91" t="s">
        <v>614</v>
      </c>
      <c r="J91" s="36">
        <v>195.62</v>
      </c>
      <c r="K91">
        <v>28</v>
      </c>
      <c r="M91" s="36">
        <v>123.505</v>
      </c>
      <c r="N91">
        <v>13</v>
      </c>
      <c r="P91" s="36">
        <v>990</v>
      </c>
    </row>
    <row r="92" spans="1:17" x14ac:dyDescent="0.25">
      <c r="A92">
        <v>2014072104</v>
      </c>
      <c r="B92" t="s">
        <v>545</v>
      </c>
      <c r="C92" t="s">
        <v>546</v>
      </c>
      <c r="E92" t="s">
        <v>57</v>
      </c>
      <c r="F92">
        <v>2006</v>
      </c>
      <c r="G92" t="s">
        <v>682</v>
      </c>
      <c r="H92" t="s">
        <v>513</v>
      </c>
      <c r="I92" t="s">
        <v>609</v>
      </c>
      <c r="J92" s="36">
        <v>990</v>
      </c>
      <c r="M92" s="36">
        <v>990</v>
      </c>
      <c r="P92" s="36">
        <v>990</v>
      </c>
    </row>
    <row r="93" spans="1:17" x14ac:dyDescent="0.25">
      <c r="A93">
        <v>201306110</v>
      </c>
      <c r="B93" t="s">
        <v>604</v>
      </c>
      <c r="C93" t="s">
        <v>605</v>
      </c>
      <c r="D93" t="s">
        <v>58</v>
      </c>
      <c r="E93" t="s">
        <v>52</v>
      </c>
      <c r="F93">
        <v>1996</v>
      </c>
      <c r="G93" t="s">
        <v>492</v>
      </c>
      <c r="H93" t="s">
        <v>502</v>
      </c>
      <c r="I93" t="s">
        <v>606</v>
      </c>
      <c r="J93" s="36">
        <v>990</v>
      </c>
      <c r="M93" s="36">
        <v>990</v>
      </c>
      <c r="P93" s="36">
        <v>990</v>
      </c>
    </row>
    <row r="94" spans="1:17" x14ac:dyDescent="0.25">
      <c r="A94">
        <v>201307933</v>
      </c>
      <c r="B94" t="s">
        <v>125</v>
      </c>
      <c r="C94" t="s">
        <v>267</v>
      </c>
      <c r="D94" t="s">
        <v>58</v>
      </c>
      <c r="E94" t="s">
        <v>57</v>
      </c>
      <c r="F94">
        <v>2003</v>
      </c>
      <c r="G94" t="s">
        <v>683</v>
      </c>
      <c r="H94" t="s">
        <v>539</v>
      </c>
      <c r="I94" t="s">
        <v>614</v>
      </c>
      <c r="J94" s="36">
        <v>161.48000000000002</v>
      </c>
      <c r="K94">
        <v>18</v>
      </c>
      <c r="M94" s="36">
        <v>109.55499999999998</v>
      </c>
      <c r="N94">
        <v>8</v>
      </c>
      <c r="P94" s="36">
        <v>114.53500000000001</v>
      </c>
      <c r="Q94">
        <v>6</v>
      </c>
    </row>
    <row r="95" spans="1:17" x14ac:dyDescent="0.25">
      <c r="A95">
        <v>201307654</v>
      </c>
      <c r="B95" t="s">
        <v>547</v>
      </c>
      <c r="C95" t="s">
        <v>548</v>
      </c>
      <c r="D95" t="s">
        <v>58</v>
      </c>
      <c r="E95" t="s">
        <v>52</v>
      </c>
      <c r="F95">
        <v>2001</v>
      </c>
      <c r="G95" t="s">
        <v>684</v>
      </c>
      <c r="H95" t="s">
        <v>514</v>
      </c>
      <c r="I95" t="s">
        <v>601</v>
      </c>
      <c r="J95" s="36">
        <v>990</v>
      </c>
      <c r="M95" s="36">
        <v>990</v>
      </c>
      <c r="P95" s="36">
        <v>990</v>
      </c>
    </row>
    <row r="96" spans="1:17" x14ac:dyDescent="0.25">
      <c r="A96">
        <v>2017080013</v>
      </c>
      <c r="B96" t="s">
        <v>169</v>
      </c>
      <c r="C96" t="s">
        <v>170</v>
      </c>
      <c r="D96" t="s">
        <v>94</v>
      </c>
      <c r="E96" t="s">
        <v>57</v>
      </c>
      <c r="F96">
        <v>2005</v>
      </c>
      <c r="G96" t="s">
        <v>682</v>
      </c>
      <c r="I96" t="s">
        <v>631</v>
      </c>
      <c r="J96" s="36">
        <v>990</v>
      </c>
      <c r="M96" s="36">
        <v>990</v>
      </c>
      <c r="P96" s="36">
        <v>990</v>
      </c>
    </row>
    <row r="97" spans="1:17" x14ac:dyDescent="0.25">
      <c r="A97">
        <v>2017080030</v>
      </c>
      <c r="B97" t="s">
        <v>95</v>
      </c>
      <c r="C97" t="s">
        <v>96</v>
      </c>
      <c r="D97" t="s">
        <v>97</v>
      </c>
      <c r="E97" t="s">
        <v>57</v>
      </c>
      <c r="F97">
        <v>2005</v>
      </c>
      <c r="G97" t="s">
        <v>682</v>
      </c>
      <c r="J97" s="36">
        <v>141.52500000000001</v>
      </c>
      <c r="K97">
        <v>14</v>
      </c>
      <c r="M97" s="36">
        <v>179.73</v>
      </c>
      <c r="N97">
        <v>26</v>
      </c>
      <c r="P97" s="36">
        <v>174.935</v>
      </c>
      <c r="Q97">
        <v>19</v>
      </c>
    </row>
    <row r="98" spans="1:17" x14ac:dyDescent="0.25">
      <c r="A98">
        <v>2017053971</v>
      </c>
      <c r="B98" t="s">
        <v>82</v>
      </c>
      <c r="C98" t="s">
        <v>228</v>
      </c>
      <c r="D98" t="s">
        <v>58</v>
      </c>
      <c r="E98" t="s">
        <v>52</v>
      </c>
      <c r="F98">
        <v>2006</v>
      </c>
      <c r="G98" t="s">
        <v>682</v>
      </c>
      <c r="I98" t="s">
        <v>606</v>
      </c>
      <c r="J98" s="36">
        <v>990</v>
      </c>
      <c r="M98" s="36">
        <v>990</v>
      </c>
      <c r="P98" s="36">
        <v>990</v>
      </c>
    </row>
    <row r="99" spans="1:17" x14ac:dyDescent="0.25">
      <c r="A99">
        <v>2017061784</v>
      </c>
      <c r="B99" t="s">
        <v>227</v>
      </c>
      <c r="C99" t="s">
        <v>228</v>
      </c>
      <c r="D99" t="s">
        <v>58</v>
      </c>
      <c r="E99" t="s">
        <v>52</v>
      </c>
      <c r="F99">
        <v>2003</v>
      </c>
      <c r="G99" t="s">
        <v>683</v>
      </c>
      <c r="I99" t="s">
        <v>606</v>
      </c>
      <c r="J99" s="36">
        <v>990</v>
      </c>
      <c r="M99" s="36">
        <v>990</v>
      </c>
      <c r="P99" s="36">
        <v>990</v>
      </c>
    </row>
    <row r="100" spans="1:17" x14ac:dyDescent="0.25">
      <c r="A100">
        <v>201307660</v>
      </c>
      <c r="B100" t="s">
        <v>53</v>
      </c>
      <c r="C100" t="s">
        <v>54</v>
      </c>
      <c r="D100" t="s">
        <v>58</v>
      </c>
      <c r="E100" t="s">
        <v>57</v>
      </c>
      <c r="F100">
        <v>2005</v>
      </c>
      <c r="G100" t="s">
        <v>682</v>
      </c>
      <c r="H100" t="s">
        <v>539</v>
      </c>
      <c r="I100" t="s">
        <v>614</v>
      </c>
      <c r="J100" s="36">
        <v>127.572</v>
      </c>
      <c r="K100">
        <v>11</v>
      </c>
      <c r="M100" s="36">
        <v>171.77</v>
      </c>
      <c r="N100">
        <v>24</v>
      </c>
      <c r="P100" s="36">
        <v>990</v>
      </c>
    </row>
    <row r="101" spans="1:17" x14ac:dyDescent="0.25">
      <c r="A101">
        <v>2018070364</v>
      </c>
      <c r="B101" t="s">
        <v>671</v>
      </c>
      <c r="C101" t="s">
        <v>672</v>
      </c>
      <c r="D101" t="s">
        <v>58</v>
      </c>
      <c r="E101" t="s">
        <v>57</v>
      </c>
      <c r="F101">
        <v>2006</v>
      </c>
      <c r="G101" t="s">
        <v>682</v>
      </c>
      <c r="H101" t="s">
        <v>515</v>
      </c>
      <c r="J101" s="36">
        <v>990</v>
      </c>
      <c r="M101" s="36">
        <v>990</v>
      </c>
      <c r="P101" s="36">
        <v>990</v>
      </c>
    </row>
    <row r="102" spans="1:17" x14ac:dyDescent="0.25">
      <c r="A102">
        <v>2018070443</v>
      </c>
      <c r="B102" t="s">
        <v>641</v>
      </c>
      <c r="C102" t="s">
        <v>642</v>
      </c>
      <c r="D102" t="s">
        <v>97</v>
      </c>
      <c r="E102" t="s">
        <v>57</v>
      </c>
      <c r="F102">
        <v>2005</v>
      </c>
      <c r="G102" t="s">
        <v>682</v>
      </c>
      <c r="J102" s="36">
        <v>990</v>
      </c>
      <c r="M102" s="36">
        <v>990</v>
      </c>
      <c r="P102" s="36">
        <v>990</v>
      </c>
    </row>
    <row r="103" spans="1:17" x14ac:dyDescent="0.25">
      <c r="A103">
        <v>2018070445</v>
      </c>
      <c r="B103" t="s">
        <v>654</v>
      </c>
      <c r="C103" t="s">
        <v>642</v>
      </c>
      <c r="D103" t="s">
        <v>97</v>
      </c>
      <c r="E103" t="s">
        <v>57</v>
      </c>
      <c r="F103">
        <v>2006</v>
      </c>
      <c r="G103" t="s">
        <v>682</v>
      </c>
      <c r="J103" s="36">
        <v>990</v>
      </c>
      <c r="M103" s="36">
        <v>990</v>
      </c>
      <c r="P103" s="36">
        <v>990</v>
      </c>
    </row>
    <row r="104" spans="1:17" x14ac:dyDescent="0.25">
      <c r="A104">
        <v>2017071913</v>
      </c>
      <c r="B104" t="s">
        <v>549</v>
      </c>
      <c r="C104" t="s">
        <v>550</v>
      </c>
      <c r="D104" t="s">
        <v>157</v>
      </c>
      <c r="E104" t="s">
        <v>52</v>
      </c>
      <c r="F104">
        <v>2005</v>
      </c>
      <c r="G104" t="s">
        <v>682</v>
      </c>
      <c r="I104" t="s">
        <v>606</v>
      </c>
      <c r="J104" s="36">
        <v>990</v>
      </c>
      <c r="M104" s="36">
        <v>990</v>
      </c>
      <c r="P104" s="36">
        <v>990</v>
      </c>
    </row>
    <row r="105" spans="1:17" x14ac:dyDescent="0.25">
      <c r="A105">
        <v>201301514</v>
      </c>
      <c r="B105" t="s">
        <v>142</v>
      </c>
      <c r="C105" t="s">
        <v>277</v>
      </c>
      <c r="D105" t="s">
        <v>58</v>
      </c>
      <c r="E105" t="s">
        <v>52</v>
      </c>
      <c r="F105">
        <v>2003</v>
      </c>
      <c r="G105" t="s">
        <v>683</v>
      </c>
      <c r="H105" t="s">
        <v>598</v>
      </c>
      <c r="I105" t="s">
        <v>598</v>
      </c>
      <c r="J105" s="25">
        <v>87.82</v>
      </c>
      <c r="K105">
        <v>5</v>
      </c>
      <c r="M105" s="25">
        <v>166.27999999999997</v>
      </c>
      <c r="N105">
        <v>26</v>
      </c>
      <c r="P105" s="25">
        <v>172.995</v>
      </c>
      <c r="Q105">
        <v>17</v>
      </c>
    </row>
    <row r="106" spans="1:17" x14ac:dyDescent="0.25">
      <c r="A106">
        <v>2018070428</v>
      </c>
      <c r="B106" t="s">
        <v>632</v>
      </c>
      <c r="C106" t="s">
        <v>633</v>
      </c>
      <c r="D106" t="s">
        <v>94</v>
      </c>
      <c r="E106" t="s">
        <v>57</v>
      </c>
      <c r="F106">
        <v>2004</v>
      </c>
      <c r="G106" t="s">
        <v>683</v>
      </c>
      <c r="I106" t="s">
        <v>631</v>
      </c>
      <c r="J106" s="36">
        <v>990</v>
      </c>
      <c r="M106" s="36">
        <v>990</v>
      </c>
      <c r="P106" s="36">
        <v>990</v>
      </c>
    </row>
    <row r="107" spans="1:17" x14ac:dyDescent="0.25">
      <c r="A107">
        <v>201306366</v>
      </c>
      <c r="B107" t="s">
        <v>602</v>
      </c>
      <c r="C107" t="s">
        <v>603</v>
      </c>
      <c r="D107" t="s">
        <v>58</v>
      </c>
      <c r="E107" t="s">
        <v>57</v>
      </c>
      <c r="F107">
        <v>1995</v>
      </c>
      <c r="G107" t="s">
        <v>492</v>
      </c>
      <c r="H107" t="s">
        <v>514</v>
      </c>
      <c r="J107" s="36">
        <v>990</v>
      </c>
      <c r="M107" s="36">
        <v>990</v>
      </c>
      <c r="P107" s="36">
        <v>990</v>
      </c>
    </row>
    <row r="108" spans="1:17" x14ac:dyDescent="0.25">
      <c r="A108">
        <v>2018070411</v>
      </c>
      <c r="B108" t="s">
        <v>692</v>
      </c>
      <c r="C108" t="s">
        <v>696</v>
      </c>
      <c r="D108" t="s">
        <v>97</v>
      </c>
      <c r="E108" t="s">
        <v>57</v>
      </c>
      <c r="F108">
        <v>2005</v>
      </c>
      <c r="G108" t="s">
        <v>682</v>
      </c>
      <c r="J108" s="36">
        <v>990</v>
      </c>
      <c r="M108" s="36">
        <v>990</v>
      </c>
      <c r="P108" s="36">
        <v>990</v>
      </c>
    </row>
    <row r="109" spans="1:17" x14ac:dyDescent="0.25">
      <c r="A109">
        <v>2016081435</v>
      </c>
      <c r="B109" t="s">
        <v>689</v>
      </c>
      <c r="C109" t="s">
        <v>696</v>
      </c>
      <c r="D109" t="s">
        <v>97</v>
      </c>
      <c r="E109" t="s">
        <v>57</v>
      </c>
      <c r="F109">
        <v>2003</v>
      </c>
      <c r="G109" t="s">
        <v>683</v>
      </c>
      <c r="J109" s="36">
        <v>990</v>
      </c>
      <c r="M109" s="36">
        <v>990</v>
      </c>
      <c r="P109" s="36">
        <v>990</v>
      </c>
    </row>
    <row r="110" spans="1:17" x14ac:dyDescent="0.25">
      <c r="A110">
        <v>2015073139</v>
      </c>
      <c r="B110" t="s">
        <v>240</v>
      </c>
      <c r="C110" t="s">
        <v>241</v>
      </c>
      <c r="D110" t="s">
        <v>58</v>
      </c>
      <c r="E110" t="s">
        <v>52</v>
      </c>
      <c r="F110">
        <v>2004</v>
      </c>
      <c r="G110" t="s">
        <v>683</v>
      </c>
      <c r="H110" t="s">
        <v>515</v>
      </c>
      <c r="I110" t="s">
        <v>610</v>
      </c>
      <c r="J110" s="36">
        <v>122.61000000000001</v>
      </c>
      <c r="K110">
        <v>14</v>
      </c>
      <c r="M110" s="36">
        <v>112.59</v>
      </c>
      <c r="N110">
        <v>15</v>
      </c>
      <c r="P110" s="36">
        <v>122.64999999999998</v>
      </c>
      <c r="Q110">
        <v>11</v>
      </c>
    </row>
    <row r="111" spans="1:17" x14ac:dyDescent="0.25">
      <c r="A111">
        <v>2014071970</v>
      </c>
      <c r="B111" t="s">
        <v>181</v>
      </c>
      <c r="C111" t="s">
        <v>182</v>
      </c>
      <c r="E111" t="s">
        <v>52</v>
      </c>
      <c r="F111">
        <v>2005</v>
      </c>
      <c r="G111" t="s">
        <v>682</v>
      </c>
      <c r="H111" t="s">
        <v>514</v>
      </c>
      <c r="I111" t="s">
        <v>514</v>
      </c>
      <c r="J111" s="36">
        <v>178.53000000000003</v>
      </c>
      <c r="K111">
        <v>28</v>
      </c>
      <c r="M111" s="36">
        <v>152.35500000000002</v>
      </c>
      <c r="N111">
        <v>21</v>
      </c>
      <c r="P111" s="36">
        <v>263.54199999999997</v>
      </c>
      <c r="Q111">
        <v>24</v>
      </c>
    </row>
    <row r="112" spans="1:17" x14ac:dyDescent="0.25">
      <c r="A112">
        <v>2017080060</v>
      </c>
      <c r="B112" t="s">
        <v>494</v>
      </c>
      <c r="C112" t="s">
        <v>182</v>
      </c>
      <c r="D112" t="s">
        <v>58</v>
      </c>
      <c r="E112" t="s">
        <v>52</v>
      </c>
      <c r="F112">
        <v>1973</v>
      </c>
      <c r="G112" t="s">
        <v>492</v>
      </c>
      <c r="J112" s="36">
        <v>990</v>
      </c>
      <c r="M112" s="36">
        <v>990</v>
      </c>
      <c r="P112" s="36">
        <v>990</v>
      </c>
    </row>
    <row r="113" spans="1:17" x14ac:dyDescent="0.25">
      <c r="A113">
        <v>2016062232</v>
      </c>
      <c r="B113" t="s">
        <v>59</v>
      </c>
      <c r="C113" t="s">
        <v>221</v>
      </c>
      <c r="E113" t="s">
        <v>57</v>
      </c>
      <c r="F113">
        <v>2004</v>
      </c>
      <c r="G113" t="s">
        <v>683</v>
      </c>
      <c r="J113" s="36">
        <v>990</v>
      </c>
      <c r="M113" s="36">
        <v>990</v>
      </c>
      <c r="P113" s="36">
        <v>990</v>
      </c>
    </row>
    <row r="114" spans="1:17" x14ac:dyDescent="0.25">
      <c r="A114">
        <v>2016081444</v>
      </c>
      <c r="B114" t="s">
        <v>688</v>
      </c>
      <c r="C114" t="s">
        <v>292</v>
      </c>
      <c r="D114" t="s">
        <v>97</v>
      </c>
      <c r="E114" t="s">
        <v>57</v>
      </c>
      <c r="F114">
        <v>2003</v>
      </c>
      <c r="G114" t="s">
        <v>683</v>
      </c>
      <c r="J114" s="36">
        <v>990</v>
      </c>
      <c r="M114" s="36">
        <v>990</v>
      </c>
      <c r="P114" s="36">
        <v>990</v>
      </c>
    </row>
    <row r="115" spans="1:17" x14ac:dyDescent="0.25">
      <c r="A115">
        <v>2016081443</v>
      </c>
      <c r="B115" t="s">
        <v>690</v>
      </c>
      <c r="C115" t="s">
        <v>292</v>
      </c>
      <c r="D115" t="s">
        <v>97</v>
      </c>
      <c r="E115" t="s">
        <v>57</v>
      </c>
      <c r="F115">
        <v>2003</v>
      </c>
      <c r="G115" t="s">
        <v>683</v>
      </c>
      <c r="J115" s="36">
        <v>990</v>
      </c>
      <c r="M115" s="36">
        <v>990</v>
      </c>
      <c r="P115" s="36">
        <v>990</v>
      </c>
    </row>
    <row r="116" spans="1:17" x14ac:dyDescent="0.25">
      <c r="A116">
        <v>2018070330</v>
      </c>
      <c r="B116" t="s">
        <v>206</v>
      </c>
      <c r="C116" t="s">
        <v>551</v>
      </c>
      <c r="D116" t="s">
        <v>58</v>
      </c>
      <c r="E116" t="s">
        <v>57</v>
      </c>
      <c r="F116">
        <v>2006</v>
      </c>
      <c r="G116" t="s">
        <v>682</v>
      </c>
      <c r="I116" t="s">
        <v>606</v>
      </c>
      <c r="J116" s="36">
        <v>990</v>
      </c>
      <c r="M116" s="36">
        <v>990</v>
      </c>
      <c r="P116" s="36">
        <v>990</v>
      </c>
    </row>
    <row r="117" spans="1:17" x14ac:dyDescent="0.25">
      <c r="A117">
        <v>2014072015</v>
      </c>
      <c r="B117" t="s">
        <v>254</v>
      </c>
      <c r="C117" t="s">
        <v>160</v>
      </c>
      <c r="D117" t="s">
        <v>97</v>
      </c>
      <c r="E117" t="s">
        <v>52</v>
      </c>
      <c r="F117">
        <v>2003</v>
      </c>
      <c r="G117" t="s">
        <v>683</v>
      </c>
      <c r="J117" s="36">
        <v>108.74000000000001</v>
      </c>
      <c r="K117">
        <v>9</v>
      </c>
      <c r="M117" s="36">
        <v>63.225000000000023</v>
      </c>
      <c r="N117">
        <v>5</v>
      </c>
      <c r="P117" s="36">
        <v>49.859999999999985</v>
      </c>
      <c r="Q117">
        <v>1</v>
      </c>
    </row>
    <row r="118" spans="1:17" x14ac:dyDescent="0.25">
      <c r="A118">
        <v>2014072133</v>
      </c>
      <c r="B118" t="s">
        <v>278</v>
      </c>
      <c r="C118" t="s">
        <v>160</v>
      </c>
      <c r="D118" t="s">
        <v>97</v>
      </c>
      <c r="E118" t="s">
        <v>52</v>
      </c>
      <c r="F118">
        <v>2003</v>
      </c>
      <c r="G118" t="s">
        <v>683</v>
      </c>
      <c r="J118" s="36">
        <v>70.180000000000007</v>
      </c>
      <c r="K118">
        <v>4</v>
      </c>
      <c r="M118" s="36">
        <v>62.605000000000018</v>
      </c>
      <c r="N118">
        <v>4</v>
      </c>
      <c r="P118" s="36">
        <v>70.854999999999961</v>
      </c>
      <c r="Q118">
        <v>5</v>
      </c>
    </row>
    <row r="119" spans="1:17" x14ac:dyDescent="0.25">
      <c r="A119">
        <v>2018070437</v>
      </c>
      <c r="B119" t="s">
        <v>624</v>
      </c>
      <c r="C119" t="s">
        <v>160</v>
      </c>
      <c r="D119" t="s">
        <v>97</v>
      </c>
      <c r="E119" t="s">
        <v>57</v>
      </c>
      <c r="F119">
        <v>2004</v>
      </c>
      <c r="G119" t="s">
        <v>683</v>
      </c>
      <c r="J119" s="36">
        <v>990</v>
      </c>
      <c r="M119" s="36">
        <v>990</v>
      </c>
      <c r="P119" s="36">
        <v>990</v>
      </c>
    </row>
    <row r="120" spans="1:17" x14ac:dyDescent="0.25">
      <c r="A120">
        <v>2018070438</v>
      </c>
      <c r="B120" t="s">
        <v>691</v>
      </c>
      <c r="C120" t="s">
        <v>160</v>
      </c>
      <c r="D120" t="s">
        <v>97</v>
      </c>
      <c r="E120" t="s">
        <v>57</v>
      </c>
      <c r="F120">
        <v>2004</v>
      </c>
      <c r="G120" t="s">
        <v>683</v>
      </c>
      <c r="J120" s="36">
        <v>990</v>
      </c>
      <c r="M120" s="36">
        <v>990</v>
      </c>
      <c r="P120" s="36">
        <v>990</v>
      </c>
    </row>
    <row r="121" spans="1:17" x14ac:dyDescent="0.25">
      <c r="A121">
        <v>2017061802</v>
      </c>
      <c r="B121" t="s">
        <v>274</v>
      </c>
      <c r="C121" t="s">
        <v>275</v>
      </c>
      <c r="D121" t="s">
        <v>58</v>
      </c>
      <c r="E121" t="s">
        <v>57</v>
      </c>
      <c r="F121">
        <v>2004</v>
      </c>
      <c r="G121" t="s">
        <v>683</v>
      </c>
      <c r="J121" s="36">
        <v>990</v>
      </c>
      <c r="M121" s="36">
        <v>990</v>
      </c>
      <c r="P121" s="36">
        <v>990</v>
      </c>
    </row>
    <row r="122" spans="1:17" x14ac:dyDescent="0.25">
      <c r="A122">
        <v>2016071196</v>
      </c>
      <c r="B122" t="s">
        <v>302</v>
      </c>
      <c r="C122" t="s">
        <v>303</v>
      </c>
      <c r="E122" t="s">
        <v>52</v>
      </c>
      <c r="F122">
        <v>2004</v>
      </c>
      <c r="G122" t="s">
        <v>683</v>
      </c>
      <c r="I122" t="s">
        <v>514</v>
      </c>
      <c r="J122" s="36">
        <v>990</v>
      </c>
      <c r="M122" s="36">
        <v>990</v>
      </c>
      <c r="P122" s="36">
        <v>990</v>
      </c>
    </row>
    <row r="123" spans="1:17" x14ac:dyDescent="0.25">
      <c r="A123">
        <v>2016071183</v>
      </c>
      <c r="B123" t="s">
        <v>354</v>
      </c>
      <c r="C123" t="s">
        <v>552</v>
      </c>
      <c r="E123" t="s">
        <v>57</v>
      </c>
      <c r="F123">
        <v>2006</v>
      </c>
      <c r="G123" t="s">
        <v>682</v>
      </c>
      <c r="H123" t="s">
        <v>514</v>
      </c>
      <c r="I123" t="s">
        <v>514</v>
      </c>
      <c r="J123" s="36">
        <v>990</v>
      </c>
      <c r="M123" s="36">
        <v>990</v>
      </c>
      <c r="P123" s="36">
        <v>990</v>
      </c>
    </row>
    <row r="124" spans="1:17" x14ac:dyDescent="0.25">
      <c r="A124">
        <v>2018070435</v>
      </c>
      <c r="B124" t="s">
        <v>637</v>
      </c>
      <c r="C124" t="s">
        <v>638</v>
      </c>
      <c r="D124" t="s">
        <v>639</v>
      </c>
      <c r="E124" t="s">
        <v>52</v>
      </c>
      <c r="F124">
        <v>2005</v>
      </c>
      <c r="G124" t="s">
        <v>682</v>
      </c>
      <c r="J124" s="36">
        <v>990</v>
      </c>
      <c r="M124" s="36">
        <v>990</v>
      </c>
      <c r="P124" s="36">
        <v>990</v>
      </c>
    </row>
    <row r="125" spans="1:17" x14ac:dyDescent="0.25">
      <c r="A125">
        <v>201306150</v>
      </c>
      <c r="B125" s="22" t="s">
        <v>621</v>
      </c>
      <c r="C125" t="s">
        <v>622</v>
      </c>
      <c r="D125" t="s">
        <v>58</v>
      </c>
      <c r="E125" t="s">
        <v>57</v>
      </c>
      <c r="F125">
        <v>2003</v>
      </c>
      <c r="G125" t="s">
        <v>683</v>
      </c>
      <c r="H125" t="s">
        <v>514</v>
      </c>
      <c r="I125" t="s">
        <v>514</v>
      </c>
      <c r="J125" s="36">
        <v>990</v>
      </c>
      <c r="M125" s="36">
        <v>990</v>
      </c>
      <c r="P125" s="36">
        <v>990</v>
      </c>
    </row>
    <row r="126" spans="1:17" x14ac:dyDescent="0.25">
      <c r="A126">
        <v>2014061818</v>
      </c>
      <c r="B126" t="s">
        <v>319</v>
      </c>
      <c r="C126" t="s">
        <v>320</v>
      </c>
      <c r="E126" t="s">
        <v>52</v>
      </c>
      <c r="F126">
        <v>2004</v>
      </c>
      <c r="G126" t="s">
        <v>683</v>
      </c>
      <c r="H126" t="s">
        <v>598</v>
      </c>
      <c r="J126" s="36">
        <v>124.685</v>
      </c>
      <c r="K126">
        <v>16</v>
      </c>
      <c r="M126" s="36">
        <v>113.02500000000003</v>
      </c>
      <c r="N126">
        <v>16</v>
      </c>
      <c r="P126" s="36">
        <v>206.995</v>
      </c>
      <c r="Q126">
        <v>21</v>
      </c>
    </row>
    <row r="127" spans="1:17" x14ac:dyDescent="0.25">
      <c r="A127">
        <v>201306283</v>
      </c>
      <c r="B127" t="s">
        <v>328</v>
      </c>
      <c r="C127" t="s">
        <v>329</v>
      </c>
      <c r="E127" t="s">
        <v>52</v>
      </c>
      <c r="F127">
        <v>2003</v>
      </c>
      <c r="G127" t="s">
        <v>683</v>
      </c>
      <c r="H127" t="s">
        <v>514</v>
      </c>
      <c r="J127" s="36">
        <v>194.64</v>
      </c>
      <c r="K127">
        <v>31</v>
      </c>
      <c r="M127" s="36">
        <v>163.86500000000001</v>
      </c>
      <c r="N127">
        <v>25</v>
      </c>
      <c r="P127" s="36">
        <v>990</v>
      </c>
    </row>
    <row r="128" spans="1:17" x14ac:dyDescent="0.25">
      <c r="A128">
        <v>2017033958</v>
      </c>
      <c r="B128" t="s">
        <v>553</v>
      </c>
      <c r="C128" t="s">
        <v>554</v>
      </c>
      <c r="E128" t="s">
        <v>57</v>
      </c>
      <c r="F128">
        <v>2006</v>
      </c>
      <c r="G128" t="s">
        <v>682</v>
      </c>
      <c r="H128" t="s">
        <v>598</v>
      </c>
      <c r="I128" t="s">
        <v>598</v>
      </c>
      <c r="J128" s="36">
        <v>990</v>
      </c>
      <c r="M128" s="36">
        <v>990</v>
      </c>
      <c r="P128" s="36">
        <v>990</v>
      </c>
    </row>
    <row r="129" spans="1:17" x14ac:dyDescent="0.25">
      <c r="A129">
        <v>201306382</v>
      </c>
      <c r="B129" t="s">
        <v>556</v>
      </c>
      <c r="C129" t="s">
        <v>557</v>
      </c>
      <c r="D129" t="s">
        <v>58</v>
      </c>
      <c r="E129" t="s">
        <v>52</v>
      </c>
      <c r="F129">
        <v>1999</v>
      </c>
      <c r="G129" t="s">
        <v>685</v>
      </c>
      <c r="H129" t="s">
        <v>502</v>
      </c>
      <c r="J129" s="36">
        <v>990</v>
      </c>
      <c r="M129" s="36">
        <v>990</v>
      </c>
      <c r="P129" s="36">
        <v>990</v>
      </c>
    </row>
    <row r="130" spans="1:17" x14ac:dyDescent="0.25">
      <c r="A130">
        <v>2016093856</v>
      </c>
      <c r="B130" t="s">
        <v>129</v>
      </c>
      <c r="C130" t="s">
        <v>697</v>
      </c>
      <c r="E130" t="s">
        <v>52</v>
      </c>
      <c r="F130">
        <v>2003</v>
      </c>
      <c r="G130" t="s">
        <v>683</v>
      </c>
      <c r="H130" t="s">
        <v>539</v>
      </c>
      <c r="I130" t="s">
        <v>614</v>
      </c>
      <c r="J130" s="36">
        <v>990</v>
      </c>
      <c r="M130" s="36">
        <v>990</v>
      </c>
      <c r="P130" s="36">
        <v>990</v>
      </c>
    </row>
    <row r="131" spans="1:17" x14ac:dyDescent="0.25">
      <c r="A131">
        <v>2016093857</v>
      </c>
      <c r="B131" t="s">
        <v>200</v>
      </c>
      <c r="C131" t="s">
        <v>697</v>
      </c>
      <c r="E131" t="s">
        <v>57</v>
      </c>
      <c r="F131">
        <v>2005</v>
      </c>
      <c r="G131" t="s">
        <v>682</v>
      </c>
      <c r="H131" t="s">
        <v>539</v>
      </c>
      <c r="I131" t="s">
        <v>614</v>
      </c>
      <c r="J131" s="36">
        <v>990</v>
      </c>
      <c r="M131" s="36">
        <v>990</v>
      </c>
      <c r="P131" s="36">
        <v>990</v>
      </c>
    </row>
    <row r="132" spans="1:17" x14ac:dyDescent="0.25">
      <c r="A132">
        <v>2014092528</v>
      </c>
      <c r="B132" t="s">
        <v>580</v>
      </c>
      <c r="C132" t="s">
        <v>699</v>
      </c>
      <c r="E132" t="s">
        <v>57</v>
      </c>
      <c r="F132">
        <v>2006</v>
      </c>
      <c r="G132" t="s">
        <v>682</v>
      </c>
      <c r="H132" t="s">
        <v>513</v>
      </c>
      <c r="I132" t="s">
        <v>513</v>
      </c>
      <c r="J132" s="36">
        <v>990</v>
      </c>
      <c r="M132" s="36">
        <v>990</v>
      </c>
      <c r="P132" s="36">
        <v>990</v>
      </c>
    </row>
    <row r="133" spans="1:17" x14ac:dyDescent="0.25">
      <c r="A133">
        <v>2018070381</v>
      </c>
      <c r="B133" t="s">
        <v>651</v>
      </c>
      <c r="C133" t="s">
        <v>652</v>
      </c>
      <c r="D133" t="s">
        <v>561</v>
      </c>
      <c r="E133" t="s">
        <v>57</v>
      </c>
      <c r="F133">
        <v>2006</v>
      </c>
      <c r="G133" t="s">
        <v>682</v>
      </c>
      <c r="H133" t="s">
        <v>502</v>
      </c>
      <c r="I133" t="s">
        <v>631</v>
      </c>
      <c r="J133" s="36">
        <v>990</v>
      </c>
      <c r="M133" s="36">
        <v>990</v>
      </c>
      <c r="P133" s="36">
        <v>990</v>
      </c>
    </row>
    <row r="134" spans="1:17" x14ac:dyDescent="0.25">
      <c r="A134">
        <v>2018070379</v>
      </c>
      <c r="B134" t="s">
        <v>299</v>
      </c>
      <c r="C134" t="s">
        <v>650</v>
      </c>
      <c r="D134" t="s">
        <v>636</v>
      </c>
      <c r="E134" t="s">
        <v>57</v>
      </c>
      <c r="F134">
        <v>2006</v>
      </c>
      <c r="G134" t="s">
        <v>682</v>
      </c>
      <c r="J134" s="36">
        <v>990</v>
      </c>
      <c r="M134" s="36">
        <v>990</v>
      </c>
      <c r="P134" s="36">
        <v>990</v>
      </c>
    </row>
    <row r="135" spans="1:17" x14ac:dyDescent="0.25">
      <c r="A135">
        <v>201306189</v>
      </c>
      <c r="B135" t="s">
        <v>265</v>
      </c>
      <c r="C135" t="s">
        <v>266</v>
      </c>
      <c r="D135" t="s">
        <v>58</v>
      </c>
      <c r="E135" t="s">
        <v>57</v>
      </c>
      <c r="F135">
        <v>2003</v>
      </c>
      <c r="G135" t="s">
        <v>683</v>
      </c>
      <c r="H135" t="s">
        <v>502</v>
      </c>
      <c r="I135" t="s">
        <v>606</v>
      </c>
      <c r="J135" s="36">
        <v>62.795000000000002</v>
      </c>
      <c r="K135">
        <v>1</v>
      </c>
      <c r="M135" s="36">
        <v>69.495000000000005</v>
      </c>
      <c r="N135">
        <v>5</v>
      </c>
      <c r="P135" s="36">
        <v>81.875000000000014</v>
      </c>
      <c r="Q135">
        <v>4</v>
      </c>
    </row>
    <row r="136" spans="1:17" x14ac:dyDescent="0.25">
      <c r="A136">
        <v>2015062982</v>
      </c>
      <c r="B136" t="s">
        <v>67</v>
      </c>
      <c r="C136" t="s">
        <v>68</v>
      </c>
      <c r="E136" t="s">
        <v>52</v>
      </c>
      <c r="F136">
        <v>2005</v>
      </c>
      <c r="G136" t="s">
        <v>682</v>
      </c>
      <c r="H136" t="s">
        <v>598</v>
      </c>
      <c r="J136" s="36">
        <v>990</v>
      </c>
      <c r="M136" s="36">
        <v>990</v>
      </c>
      <c r="P136" s="36">
        <v>990</v>
      </c>
    </row>
    <row r="137" spans="1:17" x14ac:dyDescent="0.25">
      <c r="A137">
        <v>2018080495</v>
      </c>
      <c r="B137" t="s">
        <v>667</v>
      </c>
      <c r="C137" t="s">
        <v>668</v>
      </c>
      <c r="D137" t="s">
        <v>58</v>
      </c>
      <c r="E137" t="s">
        <v>52</v>
      </c>
      <c r="F137">
        <v>2006</v>
      </c>
      <c r="G137" t="s">
        <v>682</v>
      </c>
      <c r="H137" t="s">
        <v>513</v>
      </c>
      <c r="I137" t="s">
        <v>513</v>
      </c>
      <c r="J137" s="36">
        <v>990</v>
      </c>
      <c r="M137" s="36">
        <v>990</v>
      </c>
      <c r="P137" s="36">
        <v>990</v>
      </c>
    </row>
    <row r="138" spans="1:17" x14ac:dyDescent="0.25">
      <c r="A138">
        <v>2015073124</v>
      </c>
      <c r="B138" t="s">
        <v>270</v>
      </c>
      <c r="C138" t="s">
        <v>272</v>
      </c>
      <c r="D138" t="s">
        <v>58</v>
      </c>
      <c r="E138" t="s">
        <v>57</v>
      </c>
      <c r="F138">
        <v>2004</v>
      </c>
      <c r="G138" t="s">
        <v>683</v>
      </c>
      <c r="H138" t="s">
        <v>598</v>
      </c>
      <c r="I138" t="s">
        <v>598</v>
      </c>
      <c r="J138" s="36">
        <v>196.73599999999999</v>
      </c>
      <c r="K138">
        <v>29</v>
      </c>
      <c r="M138" s="36">
        <v>178.465</v>
      </c>
      <c r="N138">
        <v>25</v>
      </c>
      <c r="P138" s="36">
        <v>990</v>
      </c>
    </row>
    <row r="139" spans="1:17" x14ac:dyDescent="0.25">
      <c r="A139">
        <v>2018070323</v>
      </c>
      <c r="B139" t="s">
        <v>559</v>
      </c>
      <c r="C139" t="s">
        <v>560</v>
      </c>
      <c r="D139" t="s">
        <v>561</v>
      </c>
      <c r="E139" t="s">
        <v>57</v>
      </c>
      <c r="F139">
        <v>2005</v>
      </c>
      <c r="G139" t="s">
        <v>682</v>
      </c>
      <c r="I139" t="s">
        <v>606</v>
      </c>
      <c r="J139" s="36">
        <v>990</v>
      </c>
      <c r="M139" s="36">
        <v>990</v>
      </c>
      <c r="P139" s="36">
        <v>990</v>
      </c>
    </row>
    <row r="140" spans="1:17" x14ac:dyDescent="0.25">
      <c r="A140">
        <v>2015073163</v>
      </c>
      <c r="B140" t="s">
        <v>380</v>
      </c>
      <c r="C140" t="s">
        <v>187</v>
      </c>
      <c r="E140" t="s">
        <v>57</v>
      </c>
      <c r="F140">
        <v>2003</v>
      </c>
      <c r="G140" t="s">
        <v>683</v>
      </c>
      <c r="J140" s="36">
        <v>990</v>
      </c>
      <c r="M140" s="36">
        <v>990</v>
      </c>
      <c r="P140" s="36">
        <v>990</v>
      </c>
    </row>
    <row r="141" spans="1:17" x14ac:dyDescent="0.25">
      <c r="A141">
        <v>2015073164</v>
      </c>
      <c r="B141" t="s">
        <v>186</v>
      </c>
      <c r="C141" t="s">
        <v>187</v>
      </c>
      <c r="E141" t="s">
        <v>57</v>
      </c>
      <c r="F141">
        <v>2005</v>
      </c>
      <c r="G141" t="s">
        <v>682</v>
      </c>
      <c r="J141" s="36">
        <v>990</v>
      </c>
      <c r="M141" s="36">
        <v>990</v>
      </c>
      <c r="P141" s="36">
        <v>990</v>
      </c>
    </row>
    <row r="142" spans="1:17" x14ac:dyDescent="0.25">
      <c r="A142">
        <v>2015073184</v>
      </c>
      <c r="B142" t="s">
        <v>562</v>
      </c>
      <c r="C142" t="s">
        <v>563</v>
      </c>
      <c r="D142" t="s">
        <v>94</v>
      </c>
      <c r="E142" t="s">
        <v>52</v>
      </c>
      <c r="F142">
        <v>2006</v>
      </c>
      <c r="G142" t="s">
        <v>682</v>
      </c>
      <c r="H142" t="s">
        <v>502</v>
      </c>
      <c r="I142" t="s">
        <v>606</v>
      </c>
      <c r="J142" s="36">
        <v>990</v>
      </c>
      <c r="M142" s="36">
        <v>990</v>
      </c>
      <c r="P142" s="36">
        <v>990</v>
      </c>
    </row>
    <row r="143" spans="1:17" x14ac:dyDescent="0.25">
      <c r="A143">
        <v>2018050242</v>
      </c>
      <c r="B143" t="s">
        <v>564</v>
      </c>
      <c r="C143" t="s">
        <v>565</v>
      </c>
      <c r="D143" t="s">
        <v>58</v>
      </c>
      <c r="E143" t="s">
        <v>57</v>
      </c>
      <c r="F143">
        <v>2006</v>
      </c>
      <c r="G143" t="s">
        <v>682</v>
      </c>
      <c r="H143" t="s">
        <v>598</v>
      </c>
      <c r="I143" t="s">
        <v>598</v>
      </c>
      <c r="J143" s="36">
        <v>456.97</v>
      </c>
      <c r="K143">
        <v>45</v>
      </c>
      <c r="M143" s="36">
        <v>990</v>
      </c>
      <c r="P143" s="36">
        <v>990</v>
      </c>
    </row>
    <row r="144" spans="1:17" x14ac:dyDescent="0.25">
      <c r="A144">
        <v>2014102685</v>
      </c>
      <c r="B144" t="s">
        <v>444</v>
      </c>
      <c r="C144" t="s">
        <v>445</v>
      </c>
      <c r="D144" t="s">
        <v>58</v>
      </c>
      <c r="E144" t="s">
        <v>57</v>
      </c>
      <c r="F144">
        <v>2001</v>
      </c>
      <c r="G144" t="s">
        <v>684</v>
      </c>
      <c r="H144" t="s">
        <v>598</v>
      </c>
      <c r="I144" t="s">
        <v>598</v>
      </c>
      <c r="J144" s="36">
        <v>275.52</v>
      </c>
      <c r="K144">
        <v>35</v>
      </c>
      <c r="M144" s="36">
        <v>286.625</v>
      </c>
      <c r="N144">
        <v>37</v>
      </c>
      <c r="P144" s="36">
        <v>224.8549999999999</v>
      </c>
      <c r="Q144">
        <v>23</v>
      </c>
    </row>
    <row r="145" spans="1:17" x14ac:dyDescent="0.25">
      <c r="A145">
        <v>2015062969</v>
      </c>
      <c r="B145" t="s">
        <v>85</v>
      </c>
      <c r="C145" t="s">
        <v>86</v>
      </c>
      <c r="D145" t="s">
        <v>58</v>
      </c>
      <c r="E145" t="s">
        <v>57</v>
      </c>
      <c r="F145">
        <v>2005</v>
      </c>
      <c r="G145" t="s">
        <v>682</v>
      </c>
      <c r="H145" t="s">
        <v>513</v>
      </c>
      <c r="I145" t="s">
        <v>513</v>
      </c>
      <c r="J145" s="36">
        <v>340.83</v>
      </c>
      <c r="K145">
        <v>43</v>
      </c>
      <c r="M145" s="36">
        <v>990</v>
      </c>
      <c r="P145" s="36">
        <v>990</v>
      </c>
    </row>
    <row r="146" spans="1:17" x14ac:dyDescent="0.25">
      <c r="A146">
        <v>201307704</v>
      </c>
      <c r="B146" t="s">
        <v>144</v>
      </c>
      <c r="C146" t="s">
        <v>145</v>
      </c>
      <c r="D146" t="s">
        <v>58</v>
      </c>
      <c r="E146" t="s">
        <v>57</v>
      </c>
      <c r="F146">
        <v>2005</v>
      </c>
      <c r="G146" t="s">
        <v>682</v>
      </c>
      <c r="H146" t="s">
        <v>502</v>
      </c>
      <c r="I146" t="s">
        <v>631</v>
      </c>
      <c r="J146" s="36">
        <v>162.05500000000001</v>
      </c>
      <c r="K146">
        <v>19</v>
      </c>
      <c r="M146" s="36">
        <v>155.49999999999997</v>
      </c>
      <c r="N146">
        <v>22</v>
      </c>
      <c r="P146" s="36">
        <v>196.815</v>
      </c>
      <c r="Q146">
        <v>21</v>
      </c>
    </row>
    <row r="147" spans="1:17" x14ac:dyDescent="0.25">
      <c r="A147">
        <v>201306237</v>
      </c>
      <c r="B147" t="s">
        <v>167</v>
      </c>
      <c r="C147" t="s">
        <v>168</v>
      </c>
      <c r="E147" t="s">
        <v>52</v>
      </c>
      <c r="F147">
        <v>2005</v>
      </c>
      <c r="G147" t="s">
        <v>682</v>
      </c>
      <c r="H147" t="s">
        <v>598</v>
      </c>
      <c r="J147" s="36">
        <v>990</v>
      </c>
      <c r="M147" s="36">
        <v>990</v>
      </c>
      <c r="P147" s="36">
        <v>990</v>
      </c>
    </row>
    <row r="148" spans="1:17" x14ac:dyDescent="0.25">
      <c r="A148">
        <v>201307925</v>
      </c>
      <c r="B148" t="s">
        <v>352</v>
      </c>
      <c r="C148" t="s">
        <v>353</v>
      </c>
      <c r="E148" t="s">
        <v>57</v>
      </c>
      <c r="F148">
        <v>2004</v>
      </c>
      <c r="G148" t="s">
        <v>683</v>
      </c>
      <c r="H148" t="s">
        <v>514</v>
      </c>
      <c r="I148" t="s">
        <v>514</v>
      </c>
      <c r="J148" s="36">
        <v>990</v>
      </c>
      <c r="M148" s="36">
        <v>990</v>
      </c>
      <c r="P148" s="36">
        <v>990</v>
      </c>
    </row>
    <row r="149" spans="1:17" x14ac:dyDescent="0.25">
      <c r="A149">
        <v>201307926</v>
      </c>
      <c r="B149" t="s">
        <v>214</v>
      </c>
      <c r="C149" t="s">
        <v>215</v>
      </c>
      <c r="D149" t="s">
        <v>58</v>
      </c>
      <c r="E149" t="s">
        <v>57</v>
      </c>
      <c r="F149">
        <v>2003</v>
      </c>
      <c r="G149" t="s">
        <v>683</v>
      </c>
      <c r="H149" t="s">
        <v>514</v>
      </c>
      <c r="I149" t="s">
        <v>514</v>
      </c>
      <c r="J149" s="36">
        <v>131.16</v>
      </c>
      <c r="K149">
        <v>12</v>
      </c>
      <c r="M149" s="36">
        <v>116.41999999999999</v>
      </c>
      <c r="N149">
        <v>11</v>
      </c>
      <c r="P149" s="36">
        <v>184.27250000000004</v>
      </c>
      <c r="Q149">
        <v>20</v>
      </c>
    </row>
    <row r="150" spans="1:17" x14ac:dyDescent="0.25">
      <c r="A150">
        <v>2016081441</v>
      </c>
      <c r="B150" t="s">
        <v>693</v>
      </c>
      <c r="C150" t="s">
        <v>698</v>
      </c>
      <c r="D150" t="s">
        <v>97</v>
      </c>
      <c r="E150" t="s">
        <v>57</v>
      </c>
      <c r="F150">
        <v>2006</v>
      </c>
      <c r="G150" t="s">
        <v>682</v>
      </c>
      <c r="J150" s="36">
        <v>990</v>
      </c>
      <c r="M150" s="36">
        <v>990</v>
      </c>
      <c r="P150" s="36">
        <v>990</v>
      </c>
    </row>
    <row r="151" spans="1:17" x14ac:dyDescent="0.25">
      <c r="A151">
        <v>2016052215</v>
      </c>
      <c r="B151" t="s">
        <v>109</v>
      </c>
      <c r="C151" t="s">
        <v>110</v>
      </c>
      <c r="E151" t="s">
        <v>57</v>
      </c>
      <c r="F151">
        <v>2005</v>
      </c>
      <c r="G151" t="s">
        <v>682</v>
      </c>
      <c r="H151" t="s">
        <v>598</v>
      </c>
      <c r="I151" t="s">
        <v>598</v>
      </c>
      <c r="J151" s="36">
        <v>333.26499999999999</v>
      </c>
      <c r="K151">
        <v>42</v>
      </c>
      <c r="M151" s="36">
        <v>990</v>
      </c>
      <c r="P151" s="36">
        <v>990</v>
      </c>
    </row>
    <row r="152" spans="1:17" x14ac:dyDescent="0.25">
      <c r="A152">
        <v>2017071862</v>
      </c>
      <c r="B152" t="s">
        <v>206</v>
      </c>
      <c r="C152" t="s">
        <v>665</v>
      </c>
      <c r="D152" t="s">
        <v>58</v>
      </c>
      <c r="E152" t="s">
        <v>57</v>
      </c>
      <c r="F152">
        <v>2006</v>
      </c>
      <c r="G152" t="s">
        <v>682</v>
      </c>
      <c r="I152" t="s">
        <v>514</v>
      </c>
      <c r="J152" s="36">
        <v>990</v>
      </c>
      <c r="M152" s="36">
        <v>990</v>
      </c>
      <c r="P152" s="36">
        <v>990</v>
      </c>
    </row>
    <row r="153" spans="1:17" x14ac:dyDescent="0.25">
      <c r="A153">
        <v>201307849</v>
      </c>
      <c r="B153" t="s">
        <v>192</v>
      </c>
      <c r="C153" t="s">
        <v>193</v>
      </c>
      <c r="D153" t="s">
        <v>636</v>
      </c>
      <c r="E153" t="s">
        <v>57</v>
      </c>
      <c r="F153">
        <v>2005</v>
      </c>
      <c r="G153" t="s">
        <v>682</v>
      </c>
      <c r="H153" t="s">
        <v>502</v>
      </c>
      <c r="I153" t="s">
        <v>631</v>
      </c>
      <c r="J153" s="36">
        <v>142.54</v>
      </c>
      <c r="K153">
        <v>15</v>
      </c>
      <c r="M153" s="36">
        <v>110.4</v>
      </c>
      <c r="N153">
        <v>9</v>
      </c>
      <c r="P153" s="36">
        <v>166.5</v>
      </c>
      <c r="Q153">
        <v>16</v>
      </c>
    </row>
    <row r="154" spans="1:17" x14ac:dyDescent="0.25">
      <c r="A154">
        <v>2018060262</v>
      </c>
      <c r="B154" t="s">
        <v>566</v>
      </c>
      <c r="C154" t="s">
        <v>567</v>
      </c>
      <c r="D154" t="s">
        <v>94</v>
      </c>
      <c r="E154" t="s">
        <v>57</v>
      </c>
      <c r="F154">
        <v>2006</v>
      </c>
      <c r="G154" t="s">
        <v>682</v>
      </c>
      <c r="H154" t="s">
        <v>502</v>
      </c>
      <c r="I154" t="s">
        <v>606</v>
      </c>
      <c r="J154" s="36">
        <v>990</v>
      </c>
      <c r="M154" s="36">
        <v>990</v>
      </c>
      <c r="P154" s="36">
        <v>990</v>
      </c>
    </row>
    <row r="155" spans="1:17" x14ac:dyDescent="0.25">
      <c r="A155">
        <v>2018070444</v>
      </c>
      <c r="B155" t="s">
        <v>640</v>
      </c>
      <c r="C155" t="s">
        <v>569</v>
      </c>
      <c r="D155" t="s">
        <v>97</v>
      </c>
      <c r="E155" t="s">
        <v>52</v>
      </c>
      <c r="F155">
        <v>2005</v>
      </c>
      <c r="G155" t="s">
        <v>682</v>
      </c>
      <c r="J155" s="36">
        <v>990</v>
      </c>
      <c r="M155" s="36">
        <v>990</v>
      </c>
      <c r="P155" s="36">
        <v>990</v>
      </c>
    </row>
    <row r="156" spans="1:17" x14ac:dyDescent="0.25">
      <c r="A156">
        <v>2018070319</v>
      </c>
      <c r="B156" t="s">
        <v>568</v>
      </c>
      <c r="C156" t="s">
        <v>569</v>
      </c>
      <c r="D156" t="s">
        <v>97</v>
      </c>
      <c r="E156" t="s">
        <v>57</v>
      </c>
      <c r="F156">
        <v>2005</v>
      </c>
      <c r="G156" t="s">
        <v>682</v>
      </c>
      <c r="H156" t="s">
        <v>502</v>
      </c>
      <c r="I156" t="s">
        <v>606</v>
      </c>
      <c r="J156" s="36">
        <v>990</v>
      </c>
      <c r="M156" s="36">
        <v>990</v>
      </c>
      <c r="P156" s="36">
        <v>990</v>
      </c>
    </row>
    <row r="157" spans="1:17" x14ac:dyDescent="0.25">
      <c r="A157">
        <v>2017071940</v>
      </c>
      <c r="B157" t="s">
        <v>686</v>
      </c>
      <c r="C157" t="s">
        <v>569</v>
      </c>
      <c r="D157" t="s">
        <v>97</v>
      </c>
      <c r="E157" t="s">
        <v>57</v>
      </c>
      <c r="F157">
        <v>2003</v>
      </c>
      <c r="G157" t="s">
        <v>683</v>
      </c>
      <c r="J157" s="36">
        <v>990</v>
      </c>
      <c r="M157" s="36">
        <v>990</v>
      </c>
      <c r="P157" s="36">
        <v>990</v>
      </c>
    </row>
    <row r="158" spans="1:17" x14ac:dyDescent="0.25">
      <c r="A158">
        <v>2018050263</v>
      </c>
      <c r="B158" t="s">
        <v>570</v>
      </c>
      <c r="C158" t="s">
        <v>60</v>
      </c>
      <c r="D158" t="s">
        <v>58</v>
      </c>
      <c r="E158" t="s">
        <v>52</v>
      </c>
      <c r="F158">
        <v>2006</v>
      </c>
      <c r="G158" t="s">
        <v>682</v>
      </c>
      <c r="H158" t="s">
        <v>513</v>
      </c>
      <c r="J158" s="36">
        <v>990</v>
      </c>
      <c r="M158" s="36">
        <v>990</v>
      </c>
      <c r="P158" s="36">
        <v>990</v>
      </c>
    </row>
    <row r="159" spans="1:17" x14ac:dyDescent="0.25">
      <c r="A159">
        <v>2017061786</v>
      </c>
      <c r="B159" t="s">
        <v>59</v>
      </c>
      <c r="C159" t="s">
        <v>60</v>
      </c>
      <c r="D159" t="s">
        <v>58</v>
      </c>
      <c r="E159" t="s">
        <v>57</v>
      </c>
      <c r="F159">
        <v>2005</v>
      </c>
      <c r="G159" t="s">
        <v>682</v>
      </c>
      <c r="H159" t="s">
        <v>513</v>
      </c>
      <c r="I159" t="s">
        <v>513</v>
      </c>
      <c r="J159" s="36">
        <v>297.65499999999997</v>
      </c>
      <c r="K159">
        <v>40</v>
      </c>
      <c r="M159" s="36">
        <v>355.28</v>
      </c>
      <c r="N159">
        <v>38</v>
      </c>
      <c r="P159" s="36">
        <v>990</v>
      </c>
    </row>
    <row r="160" spans="1:17" x14ac:dyDescent="0.25">
      <c r="A160">
        <v>2017071860</v>
      </c>
      <c r="B160" t="s">
        <v>661</v>
      </c>
      <c r="C160" t="s">
        <v>662</v>
      </c>
      <c r="D160" t="s">
        <v>58</v>
      </c>
      <c r="E160" t="s">
        <v>52</v>
      </c>
      <c r="F160">
        <v>2006</v>
      </c>
      <c r="G160" t="s">
        <v>682</v>
      </c>
      <c r="H160" t="s">
        <v>514</v>
      </c>
      <c r="I160" t="s">
        <v>514</v>
      </c>
      <c r="J160" s="36">
        <v>990</v>
      </c>
      <c r="M160" s="36">
        <v>990</v>
      </c>
      <c r="P160" s="36">
        <v>990</v>
      </c>
    </row>
    <row r="161" spans="1:17" x14ac:dyDescent="0.25">
      <c r="A161">
        <v>2015103808</v>
      </c>
      <c r="B161" t="s">
        <v>167</v>
      </c>
      <c r="C161" t="s">
        <v>571</v>
      </c>
      <c r="E161" t="s">
        <v>52</v>
      </c>
      <c r="F161">
        <v>2004</v>
      </c>
      <c r="G161" t="s">
        <v>683</v>
      </c>
      <c r="H161" t="s">
        <v>598</v>
      </c>
      <c r="J161" s="36">
        <v>990</v>
      </c>
      <c r="M161" s="36">
        <v>990</v>
      </c>
      <c r="P161" s="36">
        <v>990</v>
      </c>
    </row>
    <row r="162" spans="1:17" x14ac:dyDescent="0.25">
      <c r="A162">
        <v>2013091328</v>
      </c>
      <c r="B162" t="s">
        <v>200</v>
      </c>
      <c r="C162" t="s">
        <v>203</v>
      </c>
      <c r="E162" t="s">
        <v>57</v>
      </c>
      <c r="F162">
        <v>2005</v>
      </c>
      <c r="G162" t="s">
        <v>682</v>
      </c>
      <c r="H162" t="s">
        <v>502</v>
      </c>
      <c r="I162" t="s">
        <v>606</v>
      </c>
      <c r="J162" s="36">
        <v>150.76</v>
      </c>
      <c r="K162">
        <v>16</v>
      </c>
      <c r="M162" s="36">
        <v>132.44500000000002</v>
      </c>
      <c r="N162">
        <v>17</v>
      </c>
      <c r="P162" s="36">
        <v>172.16500000000002</v>
      </c>
      <c r="Q162">
        <v>18</v>
      </c>
    </row>
    <row r="163" spans="1:17" x14ac:dyDescent="0.25">
      <c r="A163">
        <v>2018060304</v>
      </c>
      <c r="B163" t="s">
        <v>572</v>
      </c>
      <c r="C163" t="s">
        <v>573</v>
      </c>
      <c r="D163" t="s">
        <v>58</v>
      </c>
      <c r="E163" t="s">
        <v>52</v>
      </c>
      <c r="F163">
        <v>2006</v>
      </c>
      <c r="G163" t="s">
        <v>682</v>
      </c>
      <c r="H163" t="s">
        <v>502</v>
      </c>
      <c r="I163" t="s">
        <v>631</v>
      </c>
      <c r="J163" s="36">
        <v>990</v>
      </c>
      <c r="M163" s="36">
        <v>990</v>
      </c>
      <c r="P163" s="36">
        <v>990</v>
      </c>
    </row>
    <row r="164" spans="1:17" x14ac:dyDescent="0.25">
      <c r="A164">
        <v>2013101667</v>
      </c>
      <c r="B164" t="s">
        <v>375</v>
      </c>
      <c r="C164" t="s">
        <v>376</v>
      </c>
      <c r="E164" t="s">
        <v>52</v>
      </c>
      <c r="F164">
        <v>2003</v>
      </c>
      <c r="G164" t="s">
        <v>683</v>
      </c>
      <c r="H164" t="s">
        <v>598</v>
      </c>
      <c r="I164" t="s">
        <v>598</v>
      </c>
      <c r="J164" s="36">
        <v>58.41</v>
      </c>
      <c r="K164">
        <v>1</v>
      </c>
      <c r="M164" s="36">
        <v>98.314999999999998</v>
      </c>
      <c r="N164">
        <v>12</v>
      </c>
      <c r="P164" s="36">
        <v>99.049999999999983</v>
      </c>
      <c r="Q164">
        <v>7</v>
      </c>
    </row>
    <row r="165" spans="1:17" x14ac:dyDescent="0.25">
      <c r="A165">
        <v>2017090153</v>
      </c>
      <c r="B165" t="s">
        <v>190</v>
      </c>
      <c r="C165" t="s">
        <v>574</v>
      </c>
      <c r="D165" t="s">
        <v>58</v>
      </c>
      <c r="E165" t="s">
        <v>57</v>
      </c>
      <c r="F165">
        <v>2006</v>
      </c>
      <c r="G165" t="s">
        <v>682</v>
      </c>
      <c r="H165" t="s">
        <v>611</v>
      </c>
      <c r="I165" t="s">
        <v>609</v>
      </c>
      <c r="J165" s="36">
        <v>990</v>
      </c>
      <c r="M165" s="36">
        <v>990</v>
      </c>
      <c r="P165" s="36">
        <v>990</v>
      </c>
    </row>
    <row r="166" spans="1:17" x14ac:dyDescent="0.25">
      <c r="A166">
        <v>2015093599</v>
      </c>
      <c r="B166" t="s">
        <v>78</v>
      </c>
      <c r="C166" t="s">
        <v>79</v>
      </c>
      <c r="E166" t="s">
        <v>57</v>
      </c>
      <c r="F166">
        <v>2005</v>
      </c>
      <c r="G166" t="s">
        <v>682</v>
      </c>
      <c r="H166" t="s">
        <v>502</v>
      </c>
      <c r="I166" t="s">
        <v>631</v>
      </c>
      <c r="J166" s="36">
        <v>990</v>
      </c>
      <c r="M166" s="36">
        <v>990</v>
      </c>
      <c r="P166" s="36">
        <v>990</v>
      </c>
    </row>
    <row r="167" spans="1:17" x14ac:dyDescent="0.25">
      <c r="A167">
        <v>2016081450</v>
      </c>
      <c r="B167" t="s">
        <v>677</v>
      </c>
      <c r="C167" t="s">
        <v>678</v>
      </c>
      <c r="E167" t="s">
        <v>57</v>
      </c>
      <c r="F167">
        <v>2006</v>
      </c>
      <c r="G167" t="s">
        <v>682</v>
      </c>
      <c r="H167" t="s">
        <v>514</v>
      </c>
      <c r="I167" t="s">
        <v>514</v>
      </c>
      <c r="J167" s="36">
        <v>990</v>
      </c>
      <c r="M167" s="36">
        <v>990</v>
      </c>
      <c r="P167" s="36">
        <v>990</v>
      </c>
    </row>
    <row r="168" spans="1:17" x14ac:dyDescent="0.25">
      <c r="A168">
        <v>2016081259</v>
      </c>
      <c r="B168" t="s">
        <v>299</v>
      </c>
      <c r="C168" t="s">
        <v>301</v>
      </c>
      <c r="E168" t="s">
        <v>57</v>
      </c>
      <c r="F168">
        <v>2004</v>
      </c>
      <c r="G168" t="s">
        <v>683</v>
      </c>
      <c r="H168" t="s">
        <v>611</v>
      </c>
      <c r="I168" t="s">
        <v>609</v>
      </c>
      <c r="J168" s="36">
        <v>191.35500000000002</v>
      </c>
      <c r="K168">
        <v>26</v>
      </c>
      <c r="M168" s="36">
        <v>209.20699999999999</v>
      </c>
      <c r="N168">
        <v>31</v>
      </c>
      <c r="P168" s="36">
        <v>990</v>
      </c>
    </row>
    <row r="169" spans="1:17" x14ac:dyDescent="0.25">
      <c r="A169">
        <v>2014082200</v>
      </c>
      <c r="B169" t="s">
        <v>259</v>
      </c>
      <c r="C169" t="s">
        <v>260</v>
      </c>
      <c r="E169" t="s">
        <v>52</v>
      </c>
      <c r="F169">
        <v>2003</v>
      </c>
      <c r="G169" t="s">
        <v>683</v>
      </c>
      <c r="H169" t="s">
        <v>598</v>
      </c>
      <c r="I169" t="s">
        <v>606</v>
      </c>
      <c r="J169" s="36">
        <v>123.45499999999998</v>
      </c>
      <c r="K169">
        <v>15</v>
      </c>
      <c r="M169" s="36">
        <v>191.05</v>
      </c>
      <c r="N169">
        <v>29</v>
      </c>
      <c r="P169" s="36">
        <v>990</v>
      </c>
    </row>
    <row r="170" spans="1:17" x14ac:dyDescent="0.25">
      <c r="A170">
        <v>2014092509</v>
      </c>
      <c r="B170" t="s">
        <v>365</v>
      </c>
      <c r="C170" t="s">
        <v>260</v>
      </c>
      <c r="E170" t="s">
        <v>52</v>
      </c>
      <c r="F170">
        <v>2004</v>
      </c>
      <c r="G170" t="s">
        <v>683</v>
      </c>
      <c r="I170" t="s">
        <v>606</v>
      </c>
      <c r="J170" s="36">
        <v>297.94900000000001</v>
      </c>
      <c r="K170">
        <v>41</v>
      </c>
      <c r="M170" s="36">
        <v>466.18700000000001</v>
      </c>
      <c r="N170">
        <v>42</v>
      </c>
      <c r="P170" s="36">
        <v>990</v>
      </c>
    </row>
    <row r="171" spans="1:17" x14ac:dyDescent="0.25">
      <c r="A171">
        <v>2017090141</v>
      </c>
      <c r="B171" t="s">
        <v>233</v>
      </c>
      <c r="C171" t="s">
        <v>234</v>
      </c>
      <c r="D171" t="s">
        <v>58</v>
      </c>
      <c r="E171" t="s">
        <v>52</v>
      </c>
      <c r="F171">
        <v>2003</v>
      </c>
      <c r="G171" t="s">
        <v>683</v>
      </c>
      <c r="J171" s="36">
        <v>990</v>
      </c>
      <c r="M171" s="36">
        <v>323.51</v>
      </c>
      <c r="N171">
        <v>38</v>
      </c>
      <c r="P171" s="36">
        <v>990</v>
      </c>
    </row>
    <row r="172" spans="1:17" x14ac:dyDescent="0.25">
      <c r="A172">
        <v>201306155</v>
      </c>
      <c r="B172" t="s">
        <v>78</v>
      </c>
      <c r="C172" t="s">
        <v>234</v>
      </c>
      <c r="D172" t="s">
        <v>58</v>
      </c>
      <c r="E172" t="s">
        <v>57</v>
      </c>
      <c r="F172">
        <v>2000</v>
      </c>
      <c r="G172" t="s">
        <v>684</v>
      </c>
      <c r="H172" t="s">
        <v>502</v>
      </c>
      <c r="I172" t="s">
        <v>606</v>
      </c>
      <c r="J172" s="36">
        <v>990</v>
      </c>
      <c r="M172" s="36">
        <v>990</v>
      </c>
      <c r="P172" s="36">
        <v>990</v>
      </c>
    </row>
    <row r="173" spans="1:17" x14ac:dyDescent="0.25">
      <c r="A173">
        <v>2017061796</v>
      </c>
      <c r="B173" t="s">
        <v>129</v>
      </c>
      <c r="C173" t="s">
        <v>269</v>
      </c>
      <c r="D173" t="s">
        <v>58</v>
      </c>
      <c r="E173" t="s">
        <v>52</v>
      </c>
      <c r="F173">
        <v>2004</v>
      </c>
      <c r="G173" t="s">
        <v>683</v>
      </c>
      <c r="H173" t="s">
        <v>598</v>
      </c>
      <c r="I173" t="s">
        <v>598</v>
      </c>
      <c r="J173" s="36">
        <v>383.47500000000002</v>
      </c>
      <c r="K173">
        <v>42</v>
      </c>
      <c r="M173" s="36">
        <v>990</v>
      </c>
      <c r="P173" s="36">
        <v>990</v>
      </c>
    </row>
    <row r="174" spans="1:17" x14ac:dyDescent="0.25">
      <c r="A174">
        <v>201307795</v>
      </c>
      <c r="B174" t="s">
        <v>441</v>
      </c>
      <c r="C174" t="s">
        <v>205</v>
      </c>
      <c r="D174" t="s">
        <v>58</v>
      </c>
      <c r="E174" t="s">
        <v>57</v>
      </c>
      <c r="F174">
        <v>2002</v>
      </c>
      <c r="G174" t="s">
        <v>684</v>
      </c>
      <c r="H174" t="s">
        <v>514</v>
      </c>
      <c r="I174" t="s">
        <v>514</v>
      </c>
      <c r="J174" s="36">
        <v>98.600000000000023</v>
      </c>
      <c r="K174">
        <v>6</v>
      </c>
      <c r="M174" s="36">
        <v>78.474999999999994</v>
      </c>
      <c r="N174">
        <v>6</v>
      </c>
      <c r="P174" s="36">
        <v>142.96999999999997</v>
      </c>
      <c r="Q174">
        <v>10</v>
      </c>
    </row>
    <row r="175" spans="1:17" x14ac:dyDescent="0.25">
      <c r="A175">
        <v>201306227</v>
      </c>
      <c r="B175" t="s">
        <v>612</v>
      </c>
      <c r="C175" t="s">
        <v>613</v>
      </c>
      <c r="D175" t="s">
        <v>58</v>
      </c>
      <c r="E175" t="s">
        <v>52</v>
      </c>
      <c r="F175">
        <v>2001</v>
      </c>
      <c r="G175" t="s">
        <v>684</v>
      </c>
      <c r="H175" t="s">
        <v>514</v>
      </c>
      <c r="I175" t="s">
        <v>601</v>
      </c>
      <c r="J175" s="36">
        <v>990</v>
      </c>
      <c r="M175" s="36">
        <v>990</v>
      </c>
      <c r="P175" s="36">
        <v>990</v>
      </c>
    </row>
    <row r="176" spans="1:17" x14ac:dyDescent="0.25">
      <c r="A176">
        <v>2014072123</v>
      </c>
      <c r="B176" t="s">
        <v>315</v>
      </c>
      <c r="C176" t="s">
        <v>316</v>
      </c>
      <c r="E176" t="s">
        <v>52</v>
      </c>
      <c r="F176">
        <v>2003</v>
      </c>
      <c r="G176" t="s">
        <v>683</v>
      </c>
      <c r="H176" t="s">
        <v>513</v>
      </c>
      <c r="I176" t="s">
        <v>513</v>
      </c>
      <c r="J176" s="36">
        <v>990</v>
      </c>
      <c r="M176" s="36">
        <v>522.6350000000001</v>
      </c>
      <c r="N176">
        <v>43</v>
      </c>
      <c r="P176" s="36">
        <v>990</v>
      </c>
    </row>
    <row r="177" spans="1:17" x14ac:dyDescent="0.25">
      <c r="A177">
        <v>2018080465</v>
      </c>
      <c r="B177" t="s">
        <v>248</v>
      </c>
      <c r="C177" t="s">
        <v>635</v>
      </c>
      <c r="D177" t="s">
        <v>94</v>
      </c>
      <c r="E177" t="s">
        <v>52</v>
      </c>
      <c r="F177">
        <v>2004</v>
      </c>
      <c r="G177" t="s">
        <v>683</v>
      </c>
      <c r="J177" s="36">
        <v>990</v>
      </c>
      <c r="M177" s="36">
        <v>990</v>
      </c>
      <c r="P177" s="36">
        <v>990</v>
      </c>
    </row>
    <row r="178" spans="1:17" x14ac:dyDescent="0.25">
      <c r="A178">
        <v>2016081442</v>
      </c>
      <c r="B178" t="s">
        <v>687</v>
      </c>
      <c r="C178" t="s">
        <v>695</v>
      </c>
      <c r="D178" t="s">
        <v>97</v>
      </c>
      <c r="E178" t="s">
        <v>57</v>
      </c>
      <c r="F178">
        <v>2003</v>
      </c>
      <c r="G178" t="s">
        <v>683</v>
      </c>
      <c r="J178" s="36">
        <v>990</v>
      </c>
      <c r="M178" s="36">
        <v>990</v>
      </c>
      <c r="P178" s="36">
        <v>990</v>
      </c>
    </row>
    <row r="179" spans="1:17" x14ac:dyDescent="0.25">
      <c r="A179">
        <v>2015073354</v>
      </c>
      <c r="B179" t="s">
        <v>188</v>
      </c>
      <c r="C179" t="s">
        <v>189</v>
      </c>
      <c r="E179" t="s">
        <v>52</v>
      </c>
      <c r="F179">
        <v>2005</v>
      </c>
      <c r="G179" t="s">
        <v>682</v>
      </c>
      <c r="H179" t="s">
        <v>502</v>
      </c>
      <c r="I179" t="s">
        <v>606</v>
      </c>
      <c r="J179" s="36">
        <v>189.7</v>
      </c>
      <c r="K179">
        <v>30</v>
      </c>
      <c r="M179" s="36">
        <v>156.01</v>
      </c>
      <c r="N179">
        <v>23</v>
      </c>
      <c r="P179" s="36">
        <v>990</v>
      </c>
    </row>
    <row r="180" spans="1:17" x14ac:dyDescent="0.25">
      <c r="A180">
        <v>201306239</v>
      </c>
      <c r="B180" t="s">
        <v>367</v>
      </c>
      <c r="C180" t="s">
        <v>680</v>
      </c>
      <c r="E180" t="s">
        <v>52</v>
      </c>
      <c r="F180">
        <v>2006</v>
      </c>
      <c r="G180" t="s">
        <v>682</v>
      </c>
      <c r="H180" t="s">
        <v>515</v>
      </c>
      <c r="J180" s="36">
        <v>990</v>
      </c>
      <c r="M180" s="36">
        <v>990</v>
      </c>
      <c r="P180" s="36">
        <v>990</v>
      </c>
    </row>
    <row r="181" spans="1:17" x14ac:dyDescent="0.25">
      <c r="A181">
        <v>2018050257</v>
      </c>
      <c r="B181" t="s">
        <v>248</v>
      </c>
      <c r="C181" t="s">
        <v>575</v>
      </c>
      <c r="D181" t="s">
        <v>58</v>
      </c>
      <c r="E181" t="s">
        <v>52</v>
      </c>
      <c r="F181">
        <v>2001</v>
      </c>
      <c r="G181" t="s">
        <v>684</v>
      </c>
      <c r="H181" t="s">
        <v>539</v>
      </c>
      <c r="I181" t="s">
        <v>614</v>
      </c>
      <c r="J181" s="36">
        <v>990</v>
      </c>
      <c r="M181" s="36">
        <v>990</v>
      </c>
      <c r="P181" s="36">
        <v>990</v>
      </c>
    </row>
    <row r="182" spans="1:17" x14ac:dyDescent="0.25">
      <c r="A182">
        <v>2016062270</v>
      </c>
      <c r="B182" t="s">
        <v>447</v>
      </c>
      <c r="C182" t="s">
        <v>63</v>
      </c>
      <c r="D182" t="s">
        <v>58</v>
      </c>
      <c r="E182" t="s">
        <v>52</v>
      </c>
      <c r="F182">
        <v>2002</v>
      </c>
      <c r="G182" t="s">
        <v>684</v>
      </c>
      <c r="H182" t="s">
        <v>539</v>
      </c>
      <c r="I182" t="s">
        <v>614</v>
      </c>
      <c r="J182" s="36">
        <v>268.62</v>
      </c>
      <c r="K182">
        <v>39</v>
      </c>
      <c r="M182" s="36">
        <v>206.07000000000005</v>
      </c>
      <c r="N182">
        <v>31</v>
      </c>
      <c r="P182" s="36">
        <v>194.03499999999997</v>
      </c>
      <c r="Q182">
        <v>18</v>
      </c>
    </row>
    <row r="183" spans="1:17" x14ac:dyDescent="0.25">
      <c r="A183">
        <v>2014071929</v>
      </c>
      <c r="B183" t="s">
        <v>62</v>
      </c>
      <c r="C183" t="s">
        <v>63</v>
      </c>
      <c r="D183" t="s">
        <v>58</v>
      </c>
      <c r="E183" t="s">
        <v>52</v>
      </c>
      <c r="F183">
        <v>2005</v>
      </c>
      <c r="G183" t="s">
        <v>682</v>
      </c>
      <c r="H183" t="s">
        <v>515</v>
      </c>
      <c r="I183" t="s">
        <v>610</v>
      </c>
      <c r="J183" s="36">
        <v>169.81199999999998</v>
      </c>
      <c r="K183">
        <v>24</v>
      </c>
      <c r="M183" s="36">
        <v>211.36500000000001</v>
      </c>
      <c r="N183">
        <v>33</v>
      </c>
      <c r="P183" s="36">
        <v>990</v>
      </c>
    </row>
    <row r="184" spans="1:17" x14ac:dyDescent="0.25">
      <c r="A184">
        <v>2017071925</v>
      </c>
      <c r="B184" t="s">
        <v>279</v>
      </c>
      <c r="C184" t="s">
        <v>63</v>
      </c>
      <c r="D184" t="s">
        <v>58</v>
      </c>
      <c r="E184" t="s">
        <v>52</v>
      </c>
      <c r="F184">
        <v>2004</v>
      </c>
      <c r="G184" t="s">
        <v>683</v>
      </c>
      <c r="H184" t="s">
        <v>513</v>
      </c>
      <c r="I184" t="s">
        <v>513</v>
      </c>
      <c r="J184" s="36">
        <v>990</v>
      </c>
      <c r="M184" s="36">
        <v>990</v>
      </c>
      <c r="P184" s="36">
        <v>990</v>
      </c>
    </row>
    <row r="185" spans="1:17" x14ac:dyDescent="0.25">
      <c r="A185">
        <v>2017071924</v>
      </c>
      <c r="B185" t="s">
        <v>245</v>
      </c>
      <c r="C185" t="s">
        <v>63</v>
      </c>
      <c r="D185" t="s">
        <v>58</v>
      </c>
      <c r="E185" t="s">
        <v>57</v>
      </c>
      <c r="F185">
        <v>2002</v>
      </c>
      <c r="G185" t="s">
        <v>684</v>
      </c>
      <c r="H185" t="s">
        <v>513</v>
      </c>
      <c r="I185" t="s">
        <v>513</v>
      </c>
      <c r="J185" s="36">
        <v>990</v>
      </c>
      <c r="M185" s="36">
        <v>181.52</v>
      </c>
      <c r="N185">
        <v>27</v>
      </c>
      <c r="P185" s="36">
        <v>990</v>
      </c>
    </row>
    <row r="186" spans="1:17" x14ac:dyDescent="0.25">
      <c r="A186">
        <v>201306252</v>
      </c>
      <c r="B186" t="s">
        <v>395</v>
      </c>
      <c r="C186" t="s">
        <v>396</v>
      </c>
      <c r="D186" t="s">
        <v>58</v>
      </c>
      <c r="E186" t="s">
        <v>52</v>
      </c>
      <c r="F186">
        <v>2002</v>
      </c>
      <c r="G186" t="s">
        <v>684</v>
      </c>
      <c r="H186" t="s">
        <v>502</v>
      </c>
      <c r="I186" t="s">
        <v>606</v>
      </c>
      <c r="J186" s="36">
        <v>91.269999999999982</v>
      </c>
      <c r="K186">
        <v>6</v>
      </c>
      <c r="M186" s="36">
        <v>111.70499999999998</v>
      </c>
      <c r="N186">
        <v>14</v>
      </c>
      <c r="P186" s="36">
        <v>93.849999999999966</v>
      </c>
      <c r="Q186">
        <v>6</v>
      </c>
    </row>
    <row r="187" spans="1:17" x14ac:dyDescent="0.25">
      <c r="A187">
        <v>201307900</v>
      </c>
      <c r="B187" t="s">
        <v>676</v>
      </c>
      <c r="C187" t="s">
        <v>120</v>
      </c>
      <c r="E187" t="s">
        <v>57</v>
      </c>
      <c r="F187">
        <v>2006</v>
      </c>
      <c r="G187" t="s">
        <v>682</v>
      </c>
      <c r="H187" t="s">
        <v>514</v>
      </c>
      <c r="I187" t="s">
        <v>514</v>
      </c>
      <c r="J187" s="36">
        <v>990</v>
      </c>
      <c r="M187" s="36">
        <v>990</v>
      </c>
      <c r="P187" s="36">
        <v>990</v>
      </c>
    </row>
    <row r="188" spans="1:17" x14ac:dyDescent="0.25">
      <c r="A188">
        <v>2017061787</v>
      </c>
      <c r="B188" t="s">
        <v>576</v>
      </c>
      <c r="C188" t="s">
        <v>577</v>
      </c>
      <c r="D188" t="s">
        <v>58</v>
      </c>
      <c r="E188" t="s">
        <v>52</v>
      </c>
      <c r="F188">
        <v>2006</v>
      </c>
      <c r="G188" t="s">
        <v>682</v>
      </c>
      <c r="H188" t="s">
        <v>598</v>
      </c>
      <c r="I188" t="s">
        <v>598</v>
      </c>
      <c r="J188" s="36">
        <v>990</v>
      </c>
      <c r="M188" s="36">
        <v>990</v>
      </c>
      <c r="P188" s="36">
        <v>990</v>
      </c>
    </row>
    <row r="189" spans="1:17" x14ac:dyDescent="0.25">
      <c r="A189">
        <v>2014071918</v>
      </c>
      <c r="B189" t="s">
        <v>434</v>
      </c>
      <c r="C189" t="s">
        <v>435</v>
      </c>
      <c r="D189" t="s">
        <v>58</v>
      </c>
      <c r="E189" t="s">
        <v>57</v>
      </c>
      <c r="F189">
        <v>2001</v>
      </c>
      <c r="G189" t="s">
        <v>684</v>
      </c>
      <c r="H189" t="s">
        <v>598</v>
      </c>
      <c r="I189" t="s">
        <v>598</v>
      </c>
      <c r="J189" s="36">
        <v>191.39600000000002</v>
      </c>
      <c r="K189">
        <v>27</v>
      </c>
      <c r="M189" s="36">
        <v>143.51</v>
      </c>
      <c r="N189">
        <v>20</v>
      </c>
      <c r="P189" s="36">
        <v>151.42999999999995</v>
      </c>
      <c r="Q189">
        <v>12</v>
      </c>
    </row>
    <row r="190" spans="1:17" x14ac:dyDescent="0.25">
      <c r="A190">
        <v>2017090214</v>
      </c>
      <c r="B190" t="s">
        <v>263</v>
      </c>
      <c r="C190" t="s">
        <v>435</v>
      </c>
      <c r="D190" t="s">
        <v>58</v>
      </c>
      <c r="E190" t="s">
        <v>57</v>
      </c>
      <c r="F190">
        <v>2005</v>
      </c>
      <c r="G190" t="s">
        <v>682</v>
      </c>
      <c r="H190" t="s">
        <v>502</v>
      </c>
      <c r="I190" t="s">
        <v>606</v>
      </c>
      <c r="J190" s="36">
        <v>990</v>
      </c>
      <c r="M190" s="36">
        <v>990</v>
      </c>
      <c r="P190" s="36">
        <v>990</v>
      </c>
    </row>
    <row r="191" spans="1:17" x14ac:dyDescent="0.25">
      <c r="A191">
        <v>2015063003</v>
      </c>
      <c r="B191" t="s">
        <v>74</v>
      </c>
      <c r="C191" t="s">
        <v>75</v>
      </c>
      <c r="D191" t="s">
        <v>58</v>
      </c>
      <c r="E191" t="s">
        <v>57</v>
      </c>
      <c r="F191">
        <v>2005</v>
      </c>
      <c r="G191" t="s">
        <v>682</v>
      </c>
      <c r="H191" t="s">
        <v>514</v>
      </c>
      <c r="I191" t="s">
        <v>514</v>
      </c>
      <c r="J191" s="36">
        <v>169.42500000000001</v>
      </c>
      <c r="K191">
        <v>22</v>
      </c>
      <c r="M191" s="36">
        <v>198.31</v>
      </c>
      <c r="N191">
        <v>29</v>
      </c>
      <c r="P191" s="36">
        <v>254.44499999999999</v>
      </c>
      <c r="Q191">
        <v>25</v>
      </c>
    </row>
    <row r="192" spans="1:17" x14ac:dyDescent="0.25">
      <c r="A192">
        <v>2018070347</v>
      </c>
      <c r="B192" t="s">
        <v>424</v>
      </c>
      <c r="C192" t="s">
        <v>578</v>
      </c>
      <c r="D192" t="s">
        <v>58</v>
      </c>
      <c r="E192" t="s">
        <v>52</v>
      </c>
      <c r="F192">
        <v>2000</v>
      </c>
      <c r="G192" t="s">
        <v>684</v>
      </c>
      <c r="H192" t="s">
        <v>598</v>
      </c>
      <c r="I192" t="s">
        <v>598</v>
      </c>
      <c r="J192" s="36">
        <v>990</v>
      </c>
      <c r="M192" s="36">
        <v>990</v>
      </c>
      <c r="P192" s="36">
        <v>990</v>
      </c>
    </row>
    <row r="193" spans="1:17" x14ac:dyDescent="0.25">
      <c r="A193">
        <v>2018080466</v>
      </c>
      <c r="B193" t="s">
        <v>365</v>
      </c>
      <c r="C193" t="s">
        <v>623</v>
      </c>
      <c r="D193" t="s">
        <v>94</v>
      </c>
      <c r="E193" t="s">
        <v>52</v>
      </c>
      <c r="F193">
        <v>2003</v>
      </c>
      <c r="G193" t="s">
        <v>683</v>
      </c>
      <c r="H193" t="s">
        <v>502</v>
      </c>
      <c r="I193" t="s">
        <v>606</v>
      </c>
      <c r="J193" s="36">
        <v>990</v>
      </c>
      <c r="M193" s="36">
        <v>990</v>
      </c>
      <c r="P193" s="36">
        <v>990</v>
      </c>
    </row>
    <row r="194" spans="1:17" x14ac:dyDescent="0.25">
      <c r="A194">
        <v>2017071899</v>
      </c>
      <c r="B194" t="s">
        <v>579</v>
      </c>
      <c r="C194" t="s">
        <v>379</v>
      </c>
      <c r="D194" t="s">
        <v>58</v>
      </c>
      <c r="E194" t="s">
        <v>52</v>
      </c>
      <c r="F194">
        <v>2006</v>
      </c>
      <c r="G194" t="s">
        <v>682</v>
      </c>
      <c r="H194" t="s">
        <v>514</v>
      </c>
      <c r="I194" t="s">
        <v>514</v>
      </c>
      <c r="J194" s="36">
        <v>990</v>
      </c>
      <c r="M194" s="36">
        <v>990</v>
      </c>
      <c r="P194" s="36">
        <v>990</v>
      </c>
    </row>
    <row r="195" spans="1:17" x14ac:dyDescent="0.25">
      <c r="A195">
        <v>201307992</v>
      </c>
      <c r="B195" s="22" t="s">
        <v>177</v>
      </c>
      <c r="C195" t="s">
        <v>178</v>
      </c>
      <c r="D195" t="s">
        <v>58</v>
      </c>
      <c r="E195" t="s">
        <v>52</v>
      </c>
      <c r="F195">
        <v>2005</v>
      </c>
      <c r="G195" t="s">
        <v>682</v>
      </c>
      <c r="H195" t="s">
        <v>502</v>
      </c>
      <c r="I195" t="s">
        <v>606</v>
      </c>
      <c r="J195" s="36">
        <v>58.53</v>
      </c>
      <c r="K195">
        <v>2</v>
      </c>
      <c r="M195" s="36">
        <v>55.420000000000016</v>
      </c>
      <c r="N195">
        <v>1</v>
      </c>
      <c r="P195" s="36">
        <v>63.649999999999977</v>
      </c>
      <c r="Q195">
        <v>4</v>
      </c>
    </row>
    <row r="196" spans="1:17" x14ac:dyDescent="0.25">
      <c r="A196">
        <v>2018070440</v>
      </c>
      <c r="B196" t="s">
        <v>619</v>
      </c>
      <c r="C196" t="s">
        <v>620</v>
      </c>
      <c r="D196" t="s">
        <v>97</v>
      </c>
      <c r="E196" t="s">
        <v>57</v>
      </c>
      <c r="F196">
        <v>2003</v>
      </c>
      <c r="G196" t="s">
        <v>683</v>
      </c>
      <c r="J196" s="36">
        <v>990</v>
      </c>
      <c r="M196" s="36">
        <v>990</v>
      </c>
      <c r="P196" s="36">
        <v>990</v>
      </c>
    </row>
    <row r="197" spans="1:17" x14ac:dyDescent="0.25">
      <c r="A197">
        <v>2018080487</v>
      </c>
      <c r="B197" t="s">
        <v>627</v>
      </c>
      <c r="C197" t="s">
        <v>628</v>
      </c>
      <c r="D197" t="s">
        <v>58</v>
      </c>
      <c r="E197" t="s">
        <v>52</v>
      </c>
      <c r="F197">
        <v>2004</v>
      </c>
      <c r="G197" t="s">
        <v>683</v>
      </c>
      <c r="I197" t="s">
        <v>614</v>
      </c>
      <c r="J197" s="36">
        <v>990</v>
      </c>
      <c r="M197" s="36">
        <v>990</v>
      </c>
      <c r="P197" s="36">
        <v>990</v>
      </c>
    </row>
    <row r="198" spans="1:17" x14ac:dyDescent="0.25">
      <c r="A198">
        <v>2018080488</v>
      </c>
      <c r="B198" t="s">
        <v>537</v>
      </c>
      <c r="C198" t="s">
        <v>628</v>
      </c>
      <c r="D198" t="s">
        <v>58</v>
      </c>
      <c r="E198" t="s">
        <v>52</v>
      </c>
      <c r="F198">
        <v>2006</v>
      </c>
      <c r="G198" t="s">
        <v>682</v>
      </c>
      <c r="I198" t="s">
        <v>614</v>
      </c>
      <c r="J198" s="36">
        <v>990</v>
      </c>
      <c r="M198" s="36">
        <v>990</v>
      </c>
      <c r="P198" s="36">
        <v>990</v>
      </c>
    </row>
    <row r="199" spans="1:17" x14ac:dyDescent="0.25">
      <c r="A199">
        <v>2018070402</v>
      </c>
      <c r="B199" t="s">
        <v>617</v>
      </c>
      <c r="C199" t="s">
        <v>618</v>
      </c>
      <c r="D199" t="s">
        <v>58</v>
      </c>
      <c r="E199" t="s">
        <v>52</v>
      </c>
      <c r="F199">
        <v>2002</v>
      </c>
      <c r="G199" t="s">
        <v>684</v>
      </c>
      <c r="I199" t="s">
        <v>606</v>
      </c>
      <c r="J199" s="36">
        <v>990</v>
      </c>
      <c r="M199" s="36">
        <v>990</v>
      </c>
      <c r="P199" s="36">
        <v>990</v>
      </c>
    </row>
    <row r="200" spans="1:17" x14ac:dyDescent="0.25">
      <c r="A200">
        <v>201307718</v>
      </c>
      <c r="B200" t="s">
        <v>100</v>
      </c>
      <c r="C200" t="s">
        <v>250</v>
      </c>
      <c r="E200" t="s">
        <v>52</v>
      </c>
      <c r="F200">
        <v>2004</v>
      </c>
      <c r="G200" t="s">
        <v>683</v>
      </c>
      <c r="J200" s="36">
        <v>398.65900000000005</v>
      </c>
      <c r="K200">
        <v>43</v>
      </c>
      <c r="M200" s="36">
        <v>357.41300000000007</v>
      </c>
      <c r="N200">
        <v>40</v>
      </c>
      <c r="P200" s="36">
        <v>990</v>
      </c>
    </row>
    <row r="201" spans="1:17" x14ac:dyDescent="0.25">
      <c r="A201">
        <v>2016062300</v>
      </c>
      <c r="B201" t="s">
        <v>629</v>
      </c>
      <c r="C201" t="s">
        <v>630</v>
      </c>
      <c r="D201" t="s">
        <v>58</v>
      </c>
      <c r="E201" t="s">
        <v>52</v>
      </c>
      <c r="F201">
        <v>2004</v>
      </c>
      <c r="G201" t="s">
        <v>683</v>
      </c>
      <c r="H201" t="s">
        <v>598</v>
      </c>
      <c r="I201" t="s">
        <v>631</v>
      </c>
      <c r="J201" s="36">
        <v>990</v>
      </c>
      <c r="M201" s="36">
        <v>990</v>
      </c>
      <c r="P201" s="36">
        <v>990</v>
      </c>
    </row>
    <row r="202" spans="1:17" x14ac:dyDescent="0.25">
      <c r="A202">
        <v>2016062301</v>
      </c>
      <c r="B202" t="s">
        <v>669</v>
      </c>
      <c r="C202" t="s">
        <v>630</v>
      </c>
      <c r="D202" t="s">
        <v>58</v>
      </c>
      <c r="E202" t="s">
        <v>52</v>
      </c>
      <c r="F202">
        <v>2006</v>
      </c>
      <c r="G202" t="s">
        <v>682</v>
      </c>
      <c r="H202" t="s">
        <v>598</v>
      </c>
      <c r="I202" t="s">
        <v>631</v>
      </c>
      <c r="J202" s="36">
        <v>990</v>
      </c>
      <c r="M202" s="36">
        <v>990</v>
      </c>
      <c r="P202" s="36">
        <v>990</v>
      </c>
    </row>
    <row r="203" spans="1:17" x14ac:dyDescent="0.25">
      <c r="A203">
        <v>2016062272</v>
      </c>
      <c r="B203" t="s">
        <v>694</v>
      </c>
      <c r="C203" t="s">
        <v>675</v>
      </c>
      <c r="E203" t="s">
        <v>52</v>
      </c>
      <c r="F203">
        <v>2006</v>
      </c>
      <c r="G203" t="s">
        <v>682</v>
      </c>
      <c r="H203" t="s">
        <v>598</v>
      </c>
      <c r="I203" t="s">
        <v>598</v>
      </c>
      <c r="J203" s="36">
        <v>990</v>
      </c>
      <c r="M203" s="36">
        <v>990</v>
      </c>
      <c r="P203" s="36">
        <v>990</v>
      </c>
    </row>
    <row r="204" spans="1:17" x14ac:dyDescent="0.25">
      <c r="A204">
        <v>2014061820</v>
      </c>
      <c r="B204" t="s">
        <v>274</v>
      </c>
      <c r="C204" t="s">
        <v>276</v>
      </c>
      <c r="D204" t="s">
        <v>58</v>
      </c>
      <c r="E204" t="s">
        <v>57</v>
      </c>
      <c r="F204">
        <v>2003</v>
      </c>
      <c r="G204" t="s">
        <v>683</v>
      </c>
      <c r="H204" t="s">
        <v>514</v>
      </c>
      <c r="I204" t="s">
        <v>514</v>
      </c>
      <c r="J204" s="36">
        <v>102.93</v>
      </c>
      <c r="K204">
        <v>8</v>
      </c>
      <c r="M204" s="36">
        <v>126.41499999999999</v>
      </c>
      <c r="N204">
        <v>14</v>
      </c>
      <c r="P204" s="36">
        <v>158.07</v>
      </c>
      <c r="Q204">
        <v>15</v>
      </c>
    </row>
    <row r="205" spans="1:17" x14ac:dyDescent="0.25">
      <c r="A205">
        <v>2018050239</v>
      </c>
      <c r="B205" t="s">
        <v>580</v>
      </c>
      <c r="C205" t="s">
        <v>581</v>
      </c>
      <c r="D205" t="s">
        <v>58</v>
      </c>
      <c r="E205" t="s">
        <v>57</v>
      </c>
      <c r="F205">
        <v>2005</v>
      </c>
      <c r="G205" t="s">
        <v>682</v>
      </c>
      <c r="I205" t="s">
        <v>606</v>
      </c>
      <c r="J205" s="36">
        <v>990</v>
      </c>
      <c r="M205" s="36">
        <v>990</v>
      </c>
      <c r="P205" s="36">
        <v>990</v>
      </c>
    </row>
    <row r="206" spans="1:17" x14ac:dyDescent="0.25">
      <c r="A206">
        <v>2015093768</v>
      </c>
      <c r="B206" t="s">
        <v>225</v>
      </c>
      <c r="C206" t="s">
        <v>226</v>
      </c>
      <c r="E206" t="s">
        <v>52</v>
      </c>
      <c r="F206">
        <v>2004</v>
      </c>
      <c r="G206" t="s">
        <v>683</v>
      </c>
      <c r="H206" t="s">
        <v>598</v>
      </c>
      <c r="I206" t="s">
        <v>606</v>
      </c>
      <c r="J206" s="36">
        <v>170.27500000000001</v>
      </c>
      <c r="K206">
        <v>25</v>
      </c>
      <c r="M206" s="36">
        <v>143.91500000000002</v>
      </c>
      <c r="N206">
        <v>18</v>
      </c>
      <c r="P206" s="36">
        <v>310.10500000000002</v>
      </c>
      <c r="Q206">
        <v>26</v>
      </c>
    </row>
    <row r="207" spans="1:17" x14ac:dyDescent="0.25">
      <c r="A207">
        <v>201306257</v>
      </c>
      <c r="B207" t="s">
        <v>280</v>
      </c>
      <c r="C207" t="s">
        <v>281</v>
      </c>
      <c r="E207" t="s">
        <v>57</v>
      </c>
      <c r="F207">
        <v>2004</v>
      </c>
      <c r="G207" t="s">
        <v>683</v>
      </c>
      <c r="H207" t="s">
        <v>513</v>
      </c>
      <c r="I207" t="s">
        <v>513</v>
      </c>
      <c r="J207" s="36">
        <v>497.08400000000006</v>
      </c>
      <c r="K207">
        <v>46</v>
      </c>
      <c r="M207" s="36">
        <v>357.01499999999999</v>
      </c>
      <c r="N207">
        <v>39</v>
      </c>
      <c r="P207" s="36">
        <v>990</v>
      </c>
    </row>
    <row r="208" spans="1:17" x14ac:dyDescent="0.25">
      <c r="A208">
        <v>2014072020</v>
      </c>
      <c r="B208" t="s">
        <v>363</v>
      </c>
      <c r="C208" t="s">
        <v>364</v>
      </c>
      <c r="E208" t="s">
        <v>52</v>
      </c>
      <c r="F208">
        <v>2004</v>
      </c>
      <c r="G208" t="s">
        <v>683</v>
      </c>
      <c r="H208" t="s">
        <v>514</v>
      </c>
      <c r="J208" s="36">
        <v>210.98500000000001</v>
      </c>
      <c r="K208">
        <v>33</v>
      </c>
      <c r="M208" s="36">
        <v>208.81500000000005</v>
      </c>
      <c r="N208">
        <v>32</v>
      </c>
      <c r="P208" s="36">
        <v>237.44499999999999</v>
      </c>
      <c r="Q208">
        <v>23</v>
      </c>
    </row>
    <row r="209" spans="1:17" x14ac:dyDescent="0.25">
      <c r="A209">
        <v>2018030263</v>
      </c>
      <c r="B209" t="s">
        <v>582</v>
      </c>
      <c r="C209" t="s">
        <v>583</v>
      </c>
      <c r="D209" t="s">
        <v>561</v>
      </c>
      <c r="E209" t="s">
        <v>57</v>
      </c>
      <c r="F209">
        <v>2005</v>
      </c>
      <c r="G209" t="s">
        <v>682</v>
      </c>
      <c r="H209" t="s">
        <v>502</v>
      </c>
      <c r="I209" t="s">
        <v>606</v>
      </c>
      <c r="J209" s="36">
        <v>990</v>
      </c>
      <c r="M209" s="36">
        <v>990</v>
      </c>
      <c r="P209" s="36">
        <v>990</v>
      </c>
    </row>
    <row r="210" spans="1:17" x14ac:dyDescent="0.25">
      <c r="A210">
        <v>2014102705</v>
      </c>
      <c r="B210" t="s">
        <v>76</v>
      </c>
      <c r="C210" t="s">
        <v>77</v>
      </c>
      <c r="E210" t="s">
        <v>57</v>
      </c>
      <c r="F210">
        <v>2005</v>
      </c>
      <c r="G210" t="s">
        <v>682</v>
      </c>
      <c r="J210" s="36">
        <v>300.35000000000002</v>
      </c>
      <c r="K210">
        <v>41</v>
      </c>
      <c r="M210" s="36">
        <v>990</v>
      </c>
      <c r="P210" s="36">
        <v>990</v>
      </c>
    </row>
    <row r="211" spans="1:17" x14ac:dyDescent="0.25">
      <c r="A211">
        <v>201307818</v>
      </c>
      <c r="B211" t="s">
        <v>358</v>
      </c>
      <c r="C211" t="s">
        <v>359</v>
      </c>
      <c r="E211" t="s">
        <v>52</v>
      </c>
      <c r="F211">
        <v>2004</v>
      </c>
      <c r="G211" t="s">
        <v>683</v>
      </c>
      <c r="J211" s="36">
        <v>233.39500000000001</v>
      </c>
      <c r="K211">
        <v>35</v>
      </c>
      <c r="M211" s="36">
        <v>354.15199999999999</v>
      </c>
      <c r="N211">
        <v>39</v>
      </c>
      <c r="P211" s="36">
        <v>990</v>
      </c>
    </row>
    <row r="212" spans="1:17" x14ac:dyDescent="0.25">
      <c r="A212">
        <v>201307819</v>
      </c>
      <c r="B212" t="s">
        <v>586</v>
      </c>
      <c r="C212" t="s">
        <v>359</v>
      </c>
      <c r="E212" t="s">
        <v>52</v>
      </c>
      <c r="F212">
        <v>2005</v>
      </c>
      <c r="G212" t="s">
        <v>682</v>
      </c>
      <c r="J212" s="36">
        <v>990</v>
      </c>
      <c r="M212" s="36">
        <v>990</v>
      </c>
      <c r="P212" s="36">
        <v>990</v>
      </c>
    </row>
    <row r="213" spans="1:17" x14ac:dyDescent="0.25">
      <c r="A213">
        <v>201307817</v>
      </c>
      <c r="B213" t="s">
        <v>385</v>
      </c>
      <c r="C213" t="s">
        <v>359</v>
      </c>
      <c r="E213" t="s">
        <v>52</v>
      </c>
      <c r="F213">
        <v>2002</v>
      </c>
      <c r="G213" t="s">
        <v>684</v>
      </c>
      <c r="J213" s="36">
        <v>990</v>
      </c>
      <c r="M213" s="36">
        <v>990</v>
      </c>
      <c r="P213" s="36">
        <v>990</v>
      </c>
    </row>
    <row r="214" spans="1:17" x14ac:dyDescent="0.25">
      <c r="A214">
        <v>2018060283</v>
      </c>
      <c r="B214" t="s">
        <v>254</v>
      </c>
      <c r="C214" t="s">
        <v>587</v>
      </c>
      <c r="D214" t="s">
        <v>58</v>
      </c>
      <c r="E214" t="s">
        <v>52</v>
      </c>
      <c r="F214">
        <v>2006</v>
      </c>
      <c r="G214" t="s">
        <v>682</v>
      </c>
      <c r="J214" s="36">
        <v>990</v>
      </c>
      <c r="M214" s="36">
        <v>990</v>
      </c>
      <c r="P214" s="36">
        <v>990</v>
      </c>
    </row>
    <row r="215" spans="1:17" x14ac:dyDescent="0.25">
      <c r="A215">
        <v>201306287</v>
      </c>
      <c r="B215" t="s">
        <v>464</v>
      </c>
      <c r="C215" t="s">
        <v>465</v>
      </c>
      <c r="D215" t="s">
        <v>58</v>
      </c>
      <c r="E215" t="s">
        <v>52</v>
      </c>
      <c r="F215">
        <v>2002</v>
      </c>
      <c r="G215" t="s">
        <v>684</v>
      </c>
      <c r="H215" t="s">
        <v>514</v>
      </c>
      <c r="I215" t="s">
        <v>514</v>
      </c>
      <c r="J215" s="36">
        <v>164.64249999999998</v>
      </c>
      <c r="K215">
        <v>22</v>
      </c>
      <c r="M215" s="36">
        <v>171.14900000000006</v>
      </c>
      <c r="N215">
        <v>27</v>
      </c>
      <c r="P215" s="36">
        <v>118.14249999999998</v>
      </c>
      <c r="Q215">
        <v>9</v>
      </c>
    </row>
    <row r="216" spans="1:17" x14ac:dyDescent="0.25">
      <c r="A216">
        <v>201306112</v>
      </c>
      <c r="B216" s="22" t="s">
        <v>365</v>
      </c>
      <c r="C216" t="s">
        <v>366</v>
      </c>
      <c r="D216" t="s">
        <v>58</v>
      </c>
      <c r="E216" t="s">
        <v>52</v>
      </c>
      <c r="F216">
        <v>2004</v>
      </c>
      <c r="G216" t="s">
        <v>683</v>
      </c>
      <c r="H216" t="s">
        <v>514</v>
      </c>
      <c r="I216" t="s">
        <v>514</v>
      </c>
      <c r="J216" s="36">
        <v>181.82499999999999</v>
      </c>
      <c r="K216">
        <v>29</v>
      </c>
      <c r="M216" s="36">
        <v>91.300000000000011</v>
      </c>
      <c r="N216">
        <v>10</v>
      </c>
      <c r="P216" s="36">
        <v>148.94</v>
      </c>
      <c r="Q216">
        <v>13</v>
      </c>
    </row>
    <row r="217" spans="1:17" x14ac:dyDescent="0.25">
      <c r="A217">
        <v>201307964</v>
      </c>
      <c r="B217" t="s">
        <v>252</v>
      </c>
      <c r="C217" t="s">
        <v>253</v>
      </c>
      <c r="D217" t="s">
        <v>58</v>
      </c>
      <c r="E217" t="s">
        <v>52</v>
      </c>
      <c r="F217">
        <v>2004</v>
      </c>
      <c r="G217" t="s">
        <v>683</v>
      </c>
      <c r="H217" t="s">
        <v>514</v>
      </c>
      <c r="I217" t="s">
        <v>514</v>
      </c>
      <c r="J217" s="36">
        <v>101.14999999999998</v>
      </c>
      <c r="K217">
        <v>7</v>
      </c>
      <c r="M217" s="36">
        <v>95.725000000000023</v>
      </c>
      <c r="N217">
        <v>11</v>
      </c>
      <c r="P217" s="36">
        <v>121.94999999999999</v>
      </c>
      <c r="Q217">
        <v>10</v>
      </c>
    </row>
    <row r="218" spans="1:17" x14ac:dyDescent="0.25">
      <c r="A218">
        <v>2014071922</v>
      </c>
      <c r="B218" t="s">
        <v>663</v>
      </c>
      <c r="C218" t="s">
        <v>253</v>
      </c>
      <c r="D218" t="s">
        <v>58</v>
      </c>
      <c r="E218" t="s">
        <v>52</v>
      </c>
      <c r="F218">
        <v>2006</v>
      </c>
      <c r="G218" t="s">
        <v>682</v>
      </c>
      <c r="H218" t="s">
        <v>514</v>
      </c>
      <c r="I218" t="s">
        <v>514</v>
      </c>
      <c r="J218" s="36">
        <v>990</v>
      </c>
      <c r="M218" s="36">
        <v>990</v>
      </c>
      <c r="P218" s="36">
        <v>990</v>
      </c>
    </row>
    <row r="219" spans="1:17" x14ac:dyDescent="0.25">
      <c r="A219">
        <v>2016062285</v>
      </c>
      <c r="B219" t="s">
        <v>151</v>
      </c>
      <c r="C219" t="s">
        <v>588</v>
      </c>
      <c r="E219" t="s">
        <v>52</v>
      </c>
      <c r="F219">
        <v>2005</v>
      </c>
      <c r="G219" t="s">
        <v>682</v>
      </c>
      <c r="H219" t="s">
        <v>513</v>
      </c>
      <c r="I219" t="s">
        <v>513</v>
      </c>
      <c r="J219" s="36">
        <v>247.94499999999999</v>
      </c>
      <c r="K219">
        <v>37</v>
      </c>
      <c r="M219" s="36">
        <v>235.62</v>
      </c>
      <c r="N219">
        <v>36</v>
      </c>
      <c r="P219" s="36">
        <v>990</v>
      </c>
    </row>
    <row r="220" spans="1:17" x14ac:dyDescent="0.25">
      <c r="A220">
        <v>201307621</v>
      </c>
      <c r="B220" t="s">
        <v>314</v>
      </c>
      <c r="C220" t="s">
        <v>116</v>
      </c>
      <c r="D220" t="s">
        <v>58</v>
      </c>
      <c r="E220" t="s">
        <v>52</v>
      </c>
      <c r="F220">
        <v>2003</v>
      </c>
      <c r="G220" t="s">
        <v>683</v>
      </c>
      <c r="H220" t="s">
        <v>502</v>
      </c>
      <c r="I220" t="s">
        <v>606</v>
      </c>
      <c r="J220" s="36">
        <v>130.095</v>
      </c>
      <c r="K220">
        <v>19</v>
      </c>
      <c r="M220" s="36">
        <v>150.22500000000002</v>
      </c>
      <c r="N220">
        <v>20</v>
      </c>
      <c r="P220" s="36">
        <v>164.03999999999996</v>
      </c>
      <c r="Q220">
        <v>15</v>
      </c>
    </row>
    <row r="221" spans="1:17" x14ac:dyDescent="0.25">
      <c r="A221">
        <v>201307622</v>
      </c>
      <c r="B221" t="s">
        <v>114</v>
      </c>
      <c r="C221" t="s">
        <v>116</v>
      </c>
      <c r="E221" t="s">
        <v>57</v>
      </c>
      <c r="F221">
        <v>2005</v>
      </c>
      <c r="G221" t="s">
        <v>682</v>
      </c>
      <c r="H221" t="s">
        <v>598</v>
      </c>
      <c r="I221" t="s">
        <v>606</v>
      </c>
      <c r="J221" s="36">
        <v>990</v>
      </c>
      <c r="M221" s="36">
        <v>990</v>
      </c>
      <c r="P221" s="36">
        <v>990</v>
      </c>
    </row>
    <row r="222" spans="1:17" x14ac:dyDescent="0.25">
      <c r="A222">
        <v>2015083548</v>
      </c>
      <c r="B222" t="s">
        <v>625</v>
      </c>
      <c r="C222" t="s">
        <v>626</v>
      </c>
      <c r="D222" t="s">
        <v>58</v>
      </c>
      <c r="E222" t="s">
        <v>52</v>
      </c>
      <c r="F222">
        <v>2004</v>
      </c>
      <c r="G222" t="s">
        <v>683</v>
      </c>
      <c r="I222" t="s">
        <v>614</v>
      </c>
      <c r="J222" s="36">
        <v>990</v>
      </c>
      <c r="M222" s="36">
        <v>990</v>
      </c>
      <c r="P222" s="36">
        <v>990</v>
      </c>
    </row>
    <row r="223" spans="1:17" x14ac:dyDescent="0.25">
      <c r="A223">
        <v>2018070385</v>
      </c>
      <c r="B223" t="s">
        <v>660</v>
      </c>
      <c r="C223" t="s">
        <v>626</v>
      </c>
      <c r="D223" t="s">
        <v>58</v>
      </c>
      <c r="E223" t="s">
        <v>57</v>
      </c>
      <c r="F223">
        <v>2006</v>
      </c>
      <c r="G223" t="s">
        <v>682</v>
      </c>
      <c r="I223" t="s">
        <v>614</v>
      </c>
      <c r="J223" s="36">
        <v>990</v>
      </c>
      <c r="M223" s="36">
        <v>990</v>
      </c>
      <c r="P223" s="36">
        <v>990</v>
      </c>
    </row>
    <row r="224" spans="1:17" x14ac:dyDescent="0.25">
      <c r="A224">
        <v>2016071150</v>
      </c>
      <c r="B224" t="s">
        <v>274</v>
      </c>
      <c r="C224" t="s">
        <v>264</v>
      </c>
      <c r="E224" t="s">
        <v>57</v>
      </c>
      <c r="F224">
        <v>2002</v>
      </c>
      <c r="G224" t="s">
        <v>684</v>
      </c>
      <c r="J224" s="36">
        <v>189.15600000000001</v>
      </c>
      <c r="K224">
        <v>25</v>
      </c>
      <c r="M224" s="36">
        <v>209.285</v>
      </c>
      <c r="N224">
        <v>32</v>
      </c>
      <c r="P224" s="36">
        <v>990</v>
      </c>
    </row>
    <row r="225" spans="1:17" x14ac:dyDescent="0.25">
      <c r="A225">
        <v>2014092359</v>
      </c>
      <c r="B225" t="s">
        <v>589</v>
      </c>
      <c r="C225" t="s">
        <v>264</v>
      </c>
      <c r="E225" t="s">
        <v>57</v>
      </c>
      <c r="F225">
        <v>2006</v>
      </c>
      <c r="G225" t="s">
        <v>682</v>
      </c>
      <c r="J225" s="36">
        <v>990</v>
      </c>
      <c r="M225" s="36">
        <v>990</v>
      </c>
      <c r="P225" s="36">
        <v>990</v>
      </c>
    </row>
    <row r="226" spans="1:17" x14ac:dyDescent="0.25">
      <c r="A226">
        <v>2014092361</v>
      </c>
      <c r="B226" t="s">
        <v>263</v>
      </c>
      <c r="C226" t="s">
        <v>264</v>
      </c>
      <c r="E226" t="s">
        <v>57</v>
      </c>
      <c r="F226">
        <v>2004</v>
      </c>
      <c r="G226" t="s">
        <v>683</v>
      </c>
      <c r="J226" s="36">
        <v>990</v>
      </c>
      <c r="M226" s="36">
        <v>990</v>
      </c>
      <c r="P226" s="36">
        <v>990</v>
      </c>
    </row>
    <row r="227" spans="1:17" x14ac:dyDescent="0.25">
      <c r="A227">
        <v>2017071912</v>
      </c>
      <c r="B227" t="s">
        <v>154</v>
      </c>
      <c r="C227" t="s">
        <v>590</v>
      </c>
      <c r="D227" t="s">
        <v>157</v>
      </c>
      <c r="E227" t="s">
        <v>57</v>
      </c>
      <c r="F227">
        <v>2005</v>
      </c>
      <c r="G227" t="s">
        <v>682</v>
      </c>
      <c r="I227" t="s">
        <v>606</v>
      </c>
      <c r="J227" s="36">
        <v>990</v>
      </c>
      <c r="M227" s="36">
        <v>990</v>
      </c>
      <c r="P227" s="36">
        <v>990</v>
      </c>
    </row>
    <row r="228" spans="1:17" x14ac:dyDescent="0.25">
      <c r="A228">
        <v>201307658</v>
      </c>
      <c r="B228" t="s">
        <v>470</v>
      </c>
      <c r="C228" t="s">
        <v>471</v>
      </c>
      <c r="D228" t="s">
        <v>58</v>
      </c>
      <c r="E228" t="s">
        <v>57</v>
      </c>
      <c r="F228">
        <v>2001</v>
      </c>
      <c r="G228" t="s">
        <v>684</v>
      </c>
      <c r="H228" t="s">
        <v>615</v>
      </c>
      <c r="I228" t="s">
        <v>616</v>
      </c>
      <c r="J228" s="36">
        <v>101.12540000000001</v>
      </c>
      <c r="K228">
        <v>7</v>
      </c>
      <c r="M228" s="36">
        <v>62.817499999999981</v>
      </c>
      <c r="N228">
        <v>3</v>
      </c>
      <c r="P228" s="36">
        <v>68.960000000000022</v>
      </c>
      <c r="Q228">
        <v>3</v>
      </c>
    </row>
    <row r="229" spans="1:17" x14ac:dyDescent="0.25">
      <c r="A229">
        <v>201306499</v>
      </c>
      <c r="B229" t="s">
        <v>209</v>
      </c>
      <c r="C229" t="s">
        <v>210</v>
      </c>
      <c r="D229" t="s">
        <v>58</v>
      </c>
      <c r="E229" t="s">
        <v>57</v>
      </c>
      <c r="F229">
        <v>2004</v>
      </c>
      <c r="G229" t="s">
        <v>683</v>
      </c>
      <c r="H229" t="s">
        <v>591</v>
      </c>
      <c r="I229" t="s">
        <v>514</v>
      </c>
      <c r="J229" s="36">
        <v>155.99</v>
      </c>
      <c r="K229">
        <v>17</v>
      </c>
      <c r="M229" s="36">
        <v>139.04</v>
      </c>
      <c r="N229">
        <v>18</v>
      </c>
      <c r="P229" s="36">
        <v>209.30500000000001</v>
      </c>
      <c r="Q229">
        <v>22</v>
      </c>
    </row>
    <row r="230" spans="1:17" x14ac:dyDescent="0.25">
      <c r="A230">
        <v>201306500</v>
      </c>
      <c r="B230" t="s">
        <v>169</v>
      </c>
      <c r="C230" t="s">
        <v>210</v>
      </c>
      <c r="D230" t="s">
        <v>58</v>
      </c>
      <c r="E230" t="s">
        <v>57</v>
      </c>
      <c r="F230">
        <v>2006</v>
      </c>
      <c r="G230" t="s">
        <v>682</v>
      </c>
      <c r="H230" t="s">
        <v>591</v>
      </c>
      <c r="I230" t="s">
        <v>514</v>
      </c>
      <c r="J230" s="36">
        <v>990</v>
      </c>
      <c r="M230" s="36">
        <v>990</v>
      </c>
      <c r="P230" s="36">
        <v>990</v>
      </c>
    </row>
    <row r="231" spans="1:17" x14ac:dyDescent="0.25">
      <c r="A231">
        <v>201306326</v>
      </c>
      <c r="B231" t="s">
        <v>190</v>
      </c>
      <c r="C231" t="s">
        <v>346</v>
      </c>
      <c r="D231" t="s">
        <v>58</v>
      </c>
      <c r="E231" t="s">
        <v>57</v>
      </c>
      <c r="F231">
        <v>2004</v>
      </c>
      <c r="G231" t="s">
        <v>683</v>
      </c>
      <c r="H231" t="s">
        <v>514</v>
      </c>
      <c r="I231" t="s">
        <v>514</v>
      </c>
      <c r="J231" s="36">
        <v>125.81</v>
      </c>
      <c r="K231">
        <v>10</v>
      </c>
      <c r="M231" s="36">
        <v>115.65</v>
      </c>
      <c r="N231">
        <v>10</v>
      </c>
      <c r="P231" s="36">
        <v>153.48500000000001</v>
      </c>
      <c r="Q231">
        <v>13</v>
      </c>
    </row>
    <row r="232" spans="1:17" x14ac:dyDescent="0.25">
      <c r="A232">
        <v>2018060300</v>
      </c>
      <c r="B232" t="s">
        <v>593</v>
      </c>
      <c r="C232" t="s">
        <v>66</v>
      </c>
      <c r="D232" t="s">
        <v>58</v>
      </c>
      <c r="E232" t="s">
        <v>52</v>
      </c>
      <c r="F232">
        <v>2006</v>
      </c>
      <c r="G232" t="s">
        <v>682</v>
      </c>
      <c r="I232" t="s">
        <v>513</v>
      </c>
      <c r="J232" s="36">
        <v>990</v>
      </c>
      <c r="M232" s="36">
        <v>990</v>
      </c>
      <c r="P232" s="36">
        <v>990</v>
      </c>
    </row>
    <row r="233" spans="1:17" x14ac:dyDescent="0.25">
      <c r="A233">
        <v>2018060301</v>
      </c>
      <c r="B233" t="s">
        <v>592</v>
      </c>
      <c r="C233" t="s">
        <v>66</v>
      </c>
      <c r="D233" t="s">
        <v>58</v>
      </c>
      <c r="E233" t="s">
        <v>57</v>
      </c>
      <c r="F233">
        <v>2003</v>
      </c>
      <c r="G233" t="s">
        <v>683</v>
      </c>
      <c r="I233" t="s">
        <v>513</v>
      </c>
      <c r="J233" s="36">
        <v>990</v>
      </c>
      <c r="M233" s="36">
        <v>990</v>
      </c>
      <c r="P233" s="36">
        <v>990</v>
      </c>
    </row>
    <row r="234" spans="1:17" x14ac:dyDescent="0.25">
      <c r="A234">
        <v>2018070448</v>
      </c>
      <c r="B234" t="s">
        <v>653</v>
      </c>
      <c r="C234" t="s">
        <v>595</v>
      </c>
      <c r="D234" t="s">
        <v>97</v>
      </c>
      <c r="E234" t="s">
        <v>57</v>
      </c>
      <c r="F234">
        <v>2006</v>
      </c>
      <c r="G234" t="s">
        <v>682</v>
      </c>
      <c r="J234" s="36">
        <v>990</v>
      </c>
      <c r="M234" s="36">
        <v>990</v>
      </c>
      <c r="P234" s="36">
        <v>990</v>
      </c>
    </row>
    <row r="235" spans="1:17" x14ac:dyDescent="0.25">
      <c r="A235">
        <v>2017071911</v>
      </c>
      <c r="B235" t="s">
        <v>594</v>
      </c>
      <c r="C235" t="s">
        <v>595</v>
      </c>
      <c r="D235" t="s">
        <v>157</v>
      </c>
      <c r="E235" t="s">
        <v>57</v>
      </c>
      <c r="F235">
        <v>2004</v>
      </c>
      <c r="G235" t="s">
        <v>683</v>
      </c>
      <c r="I235" t="s">
        <v>606</v>
      </c>
      <c r="J235" s="36">
        <v>990</v>
      </c>
      <c r="M235" s="36">
        <v>990</v>
      </c>
      <c r="P235" s="36">
        <v>990</v>
      </c>
    </row>
    <row r="236" spans="1:17" x14ac:dyDescent="0.25">
      <c r="A236">
        <v>2017071910</v>
      </c>
      <c r="B236" t="s">
        <v>596</v>
      </c>
      <c r="C236" t="s">
        <v>597</v>
      </c>
      <c r="D236" t="s">
        <v>157</v>
      </c>
      <c r="E236" t="s">
        <v>57</v>
      </c>
      <c r="F236">
        <v>2004</v>
      </c>
      <c r="G236" t="s">
        <v>683</v>
      </c>
      <c r="I236" t="s">
        <v>606</v>
      </c>
      <c r="J236" s="36">
        <v>990</v>
      </c>
      <c r="M236" s="36">
        <v>990</v>
      </c>
      <c r="P236" s="36">
        <v>990</v>
      </c>
    </row>
  </sheetData>
  <autoFilter ref="A1:Q1" xr:uid="{3238E553-B73C-422C-9D2E-994E23B5939C}">
    <sortState ref="A2:Q236">
      <sortCondition ref="C1"/>
    </sortState>
  </autoFilter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99B6C-F120-4945-BE47-53A9155E83A3}">
  <dimension ref="A1:I23"/>
  <sheetViews>
    <sheetView topLeftCell="A4" workbookViewId="0">
      <selection activeCell="L13" sqref="L13"/>
    </sheetView>
  </sheetViews>
  <sheetFormatPr defaultRowHeight="15" x14ac:dyDescent="0.25"/>
  <cols>
    <col min="1" max="1" width="7.42578125" bestFit="1" customWidth="1"/>
    <col min="2" max="2" width="7.5703125" bestFit="1" customWidth="1"/>
    <col min="3" max="3" width="11" bestFit="1" customWidth="1"/>
    <col min="4" max="4" width="12.7109375" bestFit="1" customWidth="1"/>
    <col min="5" max="5" width="7.7109375" bestFit="1" customWidth="1"/>
    <col min="6" max="6" width="5.42578125" bestFit="1" customWidth="1"/>
    <col min="7" max="8" width="7.140625" bestFit="1" customWidth="1"/>
  </cols>
  <sheetData>
    <row r="1" spans="1:9" x14ac:dyDescent="0.25">
      <c r="A1" t="s">
        <v>701</v>
      </c>
      <c r="B1" t="s">
        <v>702</v>
      </c>
      <c r="C1" t="s">
        <v>703</v>
      </c>
      <c r="D1" t="s">
        <v>704</v>
      </c>
      <c r="E1" t="s">
        <v>705</v>
      </c>
      <c r="F1" t="s">
        <v>706</v>
      </c>
      <c r="G1" t="s">
        <v>707</v>
      </c>
    </row>
    <row r="2" spans="1:9" x14ac:dyDescent="0.25">
      <c r="A2" t="s">
        <v>708</v>
      </c>
      <c r="B2">
        <v>1</v>
      </c>
    </row>
    <row r="3" spans="1:9" x14ac:dyDescent="0.25">
      <c r="A3" t="s">
        <v>709</v>
      </c>
    </row>
    <row r="4" spans="1:9" x14ac:dyDescent="0.25">
      <c r="A4" t="s">
        <v>710</v>
      </c>
      <c r="B4" t="s">
        <v>711</v>
      </c>
    </row>
    <row r="6" spans="1:9" x14ac:dyDescent="0.25">
      <c r="A6" t="s">
        <v>712</v>
      </c>
      <c r="B6" t="s">
        <v>713</v>
      </c>
      <c r="C6" t="s">
        <v>714</v>
      </c>
      <c r="D6" t="s">
        <v>496</v>
      </c>
      <c r="E6" t="s">
        <v>715</v>
      </c>
      <c r="F6" t="s">
        <v>716</v>
      </c>
      <c r="G6" t="s">
        <v>717</v>
      </c>
      <c r="H6" t="s">
        <v>704</v>
      </c>
    </row>
    <row r="7" spans="1:9" x14ac:dyDescent="0.25">
      <c r="A7">
        <v>1</v>
      </c>
      <c r="B7">
        <v>18</v>
      </c>
      <c r="C7">
        <v>201307660</v>
      </c>
      <c r="D7" t="s">
        <v>718</v>
      </c>
      <c r="E7" t="s">
        <v>53</v>
      </c>
      <c r="F7">
        <v>2005</v>
      </c>
      <c r="G7" s="35">
        <v>4.4733796296296297E-4</v>
      </c>
      <c r="H7">
        <v>106.31</v>
      </c>
      <c r="I7">
        <v>106.31</v>
      </c>
    </row>
    <row r="8" spans="1:9" x14ac:dyDescent="0.25">
      <c r="A8">
        <v>2</v>
      </c>
      <c r="B8">
        <v>25</v>
      </c>
      <c r="C8">
        <v>2014061778</v>
      </c>
      <c r="D8" t="s">
        <v>719</v>
      </c>
      <c r="E8" t="s">
        <v>270</v>
      </c>
      <c r="F8">
        <v>2004</v>
      </c>
      <c r="G8" s="35">
        <v>4.7592592592592587E-4</v>
      </c>
      <c r="H8" s="35">
        <v>2.8587962962962963E-5</v>
      </c>
      <c r="I8">
        <v>152.96</v>
      </c>
    </row>
    <row r="9" spans="1:9" x14ac:dyDescent="0.25">
      <c r="A9">
        <v>3</v>
      </c>
      <c r="B9">
        <v>9</v>
      </c>
      <c r="C9">
        <v>2015073168</v>
      </c>
      <c r="D9" t="s">
        <v>720</v>
      </c>
      <c r="E9" t="s">
        <v>181</v>
      </c>
      <c r="F9">
        <v>2004</v>
      </c>
      <c r="G9" s="35">
        <v>4.7916666666666664E-4</v>
      </c>
      <c r="H9" s="35">
        <v>3.1828703703703701E-5</v>
      </c>
      <c r="I9">
        <v>117.35</v>
      </c>
    </row>
    <row r="10" spans="1:9" x14ac:dyDescent="0.25">
      <c r="A10">
        <v>4</v>
      </c>
      <c r="B10">
        <v>8</v>
      </c>
      <c r="C10">
        <v>2015073139</v>
      </c>
      <c r="D10" t="s">
        <v>721</v>
      </c>
      <c r="E10" t="s">
        <v>240</v>
      </c>
      <c r="F10">
        <v>2004</v>
      </c>
      <c r="G10" s="35">
        <v>4.8738425925925924E-4</v>
      </c>
      <c r="H10" s="35">
        <v>4.0046296296296291E-5</v>
      </c>
      <c r="I10">
        <v>129.87</v>
      </c>
    </row>
    <row r="11" spans="1:9" x14ac:dyDescent="0.25">
      <c r="A11">
        <v>5</v>
      </c>
      <c r="B11">
        <v>13</v>
      </c>
      <c r="C11">
        <v>201307691</v>
      </c>
      <c r="D11" t="s">
        <v>722</v>
      </c>
      <c r="E11" t="s">
        <v>417</v>
      </c>
      <c r="F11">
        <v>2001</v>
      </c>
      <c r="G11" s="35">
        <v>4.895833333333333E-4</v>
      </c>
      <c r="H11" s="35">
        <v>4.2245370370370365E-5</v>
      </c>
      <c r="I11">
        <v>133.22</v>
      </c>
    </row>
    <row r="12" spans="1:9" x14ac:dyDescent="0.25">
      <c r="A12">
        <v>6</v>
      </c>
      <c r="B12">
        <v>1</v>
      </c>
      <c r="C12">
        <v>2014071929</v>
      </c>
      <c r="D12" t="s">
        <v>723</v>
      </c>
      <c r="E12" t="s">
        <v>62</v>
      </c>
      <c r="F12">
        <v>2005</v>
      </c>
      <c r="G12" s="35">
        <v>4.9502314814814819E-4</v>
      </c>
      <c r="H12" s="35">
        <v>4.7685185185185188E-5</v>
      </c>
      <c r="I12">
        <v>141.51</v>
      </c>
    </row>
    <row r="13" spans="1:9" x14ac:dyDescent="0.25">
      <c r="A13">
        <v>7</v>
      </c>
      <c r="B13">
        <v>6</v>
      </c>
      <c r="C13">
        <v>201307952</v>
      </c>
      <c r="D13" t="s">
        <v>724</v>
      </c>
      <c r="E13" t="s">
        <v>317</v>
      </c>
      <c r="F13">
        <v>2004</v>
      </c>
      <c r="G13" s="35">
        <v>5.0486111111111109E-4</v>
      </c>
      <c r="H13" s="35">
        <v>5.7523148148148146E-5</v>
      </c>
      <c r="I13">
        <v>156.49</v>
      </c>
    </row>
    <row r="14" spans="1:9" x14ac:dyDescent="0.25">
      <c r="A14">
        <v>8</v>
      </c>
      <c r="B14">
        <v>3</v>
      </c>
      <c r="C14">
        <v>2016071158</v>
      </c>
      <c r="D14" t="s">
        <v>725</v>
      </c>
      <c r="E14" t="s">
        <v>537</v>
      </c>
      <c r="F14">
        <v>2006</v>
      </c>
      <c r="G14" s="35">
        <v>5.1261574074074067E-4</v>
      </c>
      <c r="H14" s="35">
        <v>6.5277777777777776E-5</v>
      </c>
      <c r="I14">
        <v>168.31</v>
      </c>
    </row>
    <row r="15" spans="1:9" x14ac:dyDescent="0.25">
      <c r="A15">
        <v>9</v>
      </c>
      <c r="B15">
        <v>12</v>
      </c>
      <c r="C15">
        <v>201307818</v>
      </c>
      <c r="D15" t="s">
        <v>726</v>
      </c>
      <c r="E15" t="s">
        <v>358</v>
      </c>
      <c r="F15">
        <v>2004</v>
      </c>
      <c r="G15" s="35">
        <v>5.4699074074074068E-4</v>
      </c>
      <c r="H15" s="35">
        <v>9.9652777777777771E-5</v>
      </c>
      <c r="I15">
        <v>220.68</v>
      </c>
    </row>
    <row r="16" spans="1:9" x14ac:dyDescent="0.25">
      <c r="A16">
        <v>10</v>
      </c>
      <c r="B16">
        <v>21</v>
      </c>
      <c r="C16">
        <v>2014102705</v>
      </c>
      <c r="D16" t="s">
        <v>727</v>
      </c>
      <c r="E16" t="s">
        <v>76</v>
      </c>
      <c r="F16">
        <v>2005</v>
      </c>
      <c r="G16" s="35">
        <v>5.84837962962963E-4</v>
      </c>
      <c r="H16" s="35">
        <v>1.3750000000000001E-4</v>
      </c>
      <c r="I16">
        <v>330.69</v>
      </c>
    </row>
    <row r="17" spans="1:9" x14ac:dyDescent="0.25">
      <c r="A17">
        <v>11</v>
      </c>
      <c r="B17">
        <v>17</v>
      </c>
      <c r="C17">
        <v>2016052215</v>
      </c>
      <c r="D17" t="s">
        <v>728</v>
      </c>
      <c r="E17" t="s">
        <v>109</v>
      </c>
      <c r="F17">
        <v>2005</v>
      </c>
      <c r="G17" s="35">
        <v>5.9699074074074071E-4</v>
      </c>
      <c r="H17" s="35">
        <v>1.4965277777777777E-4</v>
      </c>
      <c r="I17">
        <v>350.52</v>
      </c>
    </row>
    <row r="18" spans="1:9" x14ac:dyDescent="0.25">
      <c r="A18">
        <v>12</v>
      </c>
      <c r="B18">
        <v>20</v>
      </c>
      <c r="C18">
        <v>2015063018</v>
      </c>
      <c r="D18" t="s">
        <v>729</v>
      </c>
      <c r="E18" t="s">
        <v>104</v>
      </c>
      <c r="F18">
        <v>2005</v>
      </c>
      <c r="G18" s="35">
        <v>6.0428240740740744E-4</v>
      </c>
      <c r="H18" s="35">
        <v>1.5694444444444444E-4</v>
      </c>
      <c r="I18">
        <v>362.42</v>
      </c>
    </row>
    <row r="19" spans="1:9" x14ac:dyDescent="0.25">
      <c r="A19">
        <v>13</v>
      </c>
      <c r="B19">
        <v>30</v>
      </c>
      <c r="C19">
        <v>2016062270</v>
      </c>
      <c r="D19" t="s">
        <v>723</v>
      </c>
      <c r="E19" t="s">
        <v>447</v>
      </c>
      <c r="F19">
        <v>2002</v>
      </c>
      <c r="G19" s="35">
        <v>6.0787037037037049E-4</v>
      </c>
      <c r="H19" s="35">
        <v>1.6053240740740738E-4</v>
      </c>
      <c r="I19">
        <v>313.43</v>
      </c>
    </row>
    <row r="20" spans="1:9" x14ac:dyDescent="0.25">
      <c r="A20">
        <v>14</v>
      </c>
      <c r="B20">
        <v>11</v>
      </c>
      <c r="C20">
        <v>2017061796</v>
      </c>
      <c r="D20" t="s">
        <v>730</v>
      </c>
      <c r="E20" t="s">
        <v>129</v>
      </c>
      <c r="F20">
        <v>2004</v>
      </c>
      <c r="G20" s="35">
        <v>6.5914351851851854E-4</v>
      </c>
      <c r="H20" s="35">
        <v>2.1180555555555555E-4</v>
      </c>
      <c r="I20">
        <v>391.54</v>
      </c>
    </row>
    <row r="21" spans="1:9" x14ac:dyDescent="0.25">
      <c r="A21">
        <v>15</v>
      </c>
      <c r="B21">
        <v>4</v>
      </c>
      <c r="C21">
        <v>2018060253</v>
      </c>
      <c r="D21" t="s">
        <v>731</v>
      </c>
      <c r="E21" t="s">
        <v>506</v>
      </c>
      <c r="F21">
        <v>2005</v>
      </c>
      <c r="G21" s="35">
        <v>6.601851851851852E-4</v>
      </c>
      <c r="H21" s="35">
        <v>2.1284722222222224E-4</v>
      </c>
      <c r="I21">
        <v>393.13</v>
      </c>
    </row>
    <row r="22" spans="1:9" x14ac:dyDescent="0.25">
      <c r="A22">
        <v>16</v>
      </c>
      <c r="B22">
        <v>22</v>
      </c>
      <c r="C22">
        <v>2018050242</v>
      </c>
      <c r="D22" t="s">
        <v>732</v>
      </c>
      <c r="E22" t="s">
        <v>564</v>
      </c>
      <c r="F22">
        <v>2006</v>
      </c>
      <c r="G22" s="35">
        <v>6.7708333333333336E-4</v>
      </c>
      <c r="H22" s="35">
        <v>2.2974537037037039E-4</v>
      </c>
      <c r="I22">
        <v>481.23</v>
      </c>
    </row>
    <row r="23" spans="1:9" x14ac:dyDescent="0.25">
      <c r="A23">
        <v>17</v>
      </c>
      <c r="B23">
        <v>5</v>
      </c>
      <c r="C23">
        <v>2017061806</v>
      </c>
      <c r="D23" t="s">
        <v>733</v>
      </c>
      <c r="E23" t="s">
        <v>516</v>
      </c>
      <c r="F23">
        <v>2006</v>
      </c>
      <c r="G23" s="35">
        <v>6.9016203703703698E-4</v>
      </c>
      <c r="H23" s="35">
        <v>2.428240740740741E-4</v>
      </c>
      <c r="I23">
        <v>438.8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14094-64BC-4DF6-9A02-57C2812B2508}">
  <dimension ref="A1:J38"/>
  <sheetViews>
    <sheetView topLeftCell="A30" workbookViewId="0">
      <selection activeCell="A41" sqref="A41:XFD63"/>
    </sheetView>
  </sheetViews>
  <sheetFormatPr defaultRowHeight="15" x14ac:dyDescent="0.25"/>
  <cols>
    <col min="1" max="1" width="32.42578125" bestFit="1" customWidth="1"/>
    <col min="2" max="2" width="4.42578125" bestFit="1" customWidth="1"/>
    <col min="3" max="3" width="11" bestFit="1" customWidth="1"/>
    <col min="4" max="4" width="25" bestFit="1" customWidth="1"/>
    <col min="5" max="5" width="5" bestFit="1" customWidth="1"/>
    <col min="6" max="9" width="7.140625" bestFit="1" customWidth="1"/>
    <col min="10" max="10" width="7" bestFit="1" customWidth="1"/>
  </cols>
  <sheetData>
    <row r="1" spans="1:10" x14ac:dyDescent="0.25">
      <c r="A1" t="s">
        <v>2247</v>
      </c>
    </row>
    <row r="2" spans="1:10" x14ac:dyDescent="0.25">
      <c r="A2" t="s">
        <v>2248</v>
      </c>
    </row>
    <row r="3" spans="1:10" x14ac:dyDescent="0.25">
      <c r="A3" t="s">
        <v>709</v>
      </c>
    </row>
    <row r="4" spans="1:10" x14ac:dyDescent="0.25">
      <c r="A4" t="s">
        <v>1963</v>
      </c>
    </row>
    <row r="6" spans="1:10" x14ac:dyDescent="0.25">
      <c r="A6" t="s">
        <v>712</v>
      </c>
      <c r="B6" t="s">
        <v>713</v>
      </c>
      <c r="C6" t="s">
        <v>714</v>
      </c>
      <c r="D6" t="s">
        <v>496</v>
      </c>
      <c r="E6" t="s">
        <v>715</v>
      </c>
      <c r="F6" t="s">
        <v>2249</v>
      </c>
      <c r="G6" t="s">
        <v>2250</v>
      </c>
      <c r="H6" t="s">
        <v>716</v>
      </c>
      <c r="I6" t="s">
        <v>717</v>
      </c>
      <c r="J6" t="s">
        <v>704</v>
      </c>
    </row>
    <row r="7" spans="1:10" x14ac:dyDescent="0.25">
      <c r="A7">
        <v>1</v>
      </c>
      <c r="B7">
        <v>42</v>
      </c>
      <c r="C7">
        <v>201306189</v>
      </c>
      <c r="D7" t="s">
        <v>2099</v>
      </c>
      <c r="E7">
        <v>2003</v>
      </c>
      <c r="F7" s="35">
        <v>1.8946759259259261E-4</v>
      </c>
      <c r="G7" s="35">
        <v>1.8460648148148145E-4</v>
      </c>
      <c r="H7" s="35">
        <v>3.7407407407407403E-4</v>
      </c>
      <c r="J7">
        <v>97.22</v>
      </c>
    </row>
    <row r="8" spans="1:10" x14ac:dyDescent="0.25">
      <c r="A8">
        <v>2</v>
      </c>
      <c r="B8">
        <v>46</v>
      </c>
      <c r="C8">
        <v>2015073124</v>
      </c>
      <c r="D8" t="s">
        <v>2130</v>
      </c>
      <c r="E8">
        <v>2004</v>
      </c>
      <c r="F8" s="35">
        <v>2.0335648148148147E-4</v>
      </c>
      <c r="G8" s="35">
        <v>1.9548611111111112E-4</v>
      </c>
      <c r="H8" s="35">
        <v>3.9884259259259262E-4</v>
      </c>
      <c r="I8" s="35">
        <v>2.4768518518518518E-5</v>
      </c>
      <c r="J8">
        <v>145.56</v>
      </c>
    </row>
    <row r="9" spans="1:10" x14ac:dyDescent="0.25">
      <c r="A9">
        <v>3</v>
      </c>
      <c r="B9">
        <v>29</v>
      </c>
      <c r="C9">
        <v>201307952</v>
      </c>
      <c r="D9" t="s">
        <v>2009</v>
      </c>
      <c r="E9">
        <v>2004</v>
      </c>
      <c r="F9" s="35">
        <v>2.0173611111111108E-4</v>
      </c>
      <c r="G9" s="35">
        <v>1.9826388888888888E-4</v>
      </c>
      <c r="H9" s="35">
        <v>4.0000000000000002E-4</v>
      </c>
      <c r="I9" s="35">
        <v>2.5925925925925928E-5</v>
      </c>
      <c r="J9">
        <v>70.650000000000006</v>
      </c>
    </row>
    <row r="10" spans="1:10" x14ac:dyDescent="0.25">
      <c r="A10">
        <v>4</v>
      </c>
      <c r="B10">
        <v>48</v>
      </c>
      <c r="C10">
        <v>2015073108</v>
      </c>
      <c r="D10" t="s">
        <v>2251</v>
      </c>
      <c r="E10">
        <v>1998</v>
      </c>
      <c r="F10" s="35">
        <v>1.9814814814814814E-4</v>
      </c>
      <c r="G10" s="35">
        <v>2.0347222222222221E-4</v>
      </c>
      <c r="H10" s="35">
        <v>4.0162037037037038E-4</v>
      </c>
      <c r="I10" s="35">
        <v>2.7546296296296292E-5</v>
      </c>
      <c r="J10">
        <v>150.97999999999999</v>
      </c>
    </row>
    <row r="11" spans="1:10" x14ac:dyDescent="0.25">
      <c r="A11">
        <v>5</v>
      </c>
      <c r="B11">
        <v>45</v>
      </c>
      <c r="C11">
        <v>2014061778</v>
      </c>
      <c r="D11" t="s">
        <v>2119</v>
      </c>
      <c r="E11">
        <v>2004</v>
      </c>
      <c r="F11" s="35">
        <v>2.0462962962962967E-4</v>
      </c>
      <c r="G11" s="35">
        <v>2.0104166666666667E-4</v>
      </c>
      <c r="H11" s="35">
        <v>4.0567129629629628E-4</v>
      </c>
      <c r="I11" s="35">
        <v>3.1597222222222221E-5</v>
      </c>
      <c r="J11">
        <v>158.88</v>
      </c>
    </row>
    <row r="12" spans="1:10" x14ac:dyDescent="0.25">
      <c r="A12">
        <v>6</v>
      </c>
      <c r="B12">
        <v>41</v>
      </c>
      <c r="C12">
        <v>2014061820</v>
      </c>
      <c r="D12" t="s">
        <v>2109</v>
      </c>
      <c r="E12">
        <v>2003</v>
      </c>
      <c r="F12" s="35">
        <v>2.0682870370370373E-4</v>
      </c>
      <c r="G12" s="35">
        <v>2.0486111111111109E-4</v>
      </c>
      <c r="H12" s="35">
        <v>4.1168981481481482E-4</v>
      </c>
      <c r="I12" s="35">
        <v>3.7615740740740744E-5</v>
      </c>
      <c r="J12">
        <v>170.63</v>
      </c>
    </row>
    <row r="13" spans="1:10" x14ac:dyDescent="0.25">
      <c r="A13">
        <v>7</v>
      </c>
      <c r="B13">
        <v>44</v>
      </c>
      <c r="C13">
        <v>2016081259</v>
      </c>
      <c r="D13" t="s">
        <v>2252</v>
      </c>
      <c r="E13">
        <v>2004</v>
      </c>
      <c r="F13" s="35">
        <v>2.0636574074074071E-4</v>
      </c>
      <c r="G13" s="35">
        <v>2.0578703703703707E-4</v>
      </c>
      <c r="H13" s="35">
        <v>4.1215277777777778E-4</v>
      </c>
      <c r="I13" s="35">
        <v>3.8078703703703704E-5</v>
      </c>
      <c r="J13">
        <v>171.53</v>
      </c>
    </row>
    <row r="14" spans="1:10" x14ac:dyDescent="0.25">
      <c r="A14">
        <v>8</v>
      </c>
      <c r="B14">
        <v>49</v>
      </c>
      <c r="C14">
        <v>2014061770</v>
      </c>
      <c r="D14" t="s">
        <v>2253</v>
      </c>
      <c r="E14">
        <v>1997</v>
      </c>
      <c r="F14" s="35">
        <v>2.0844907407407409E-4</v>
      </c>
      <c r="G14" s="35">
        <v>2.0648148148148151E-4</v>
      </c>
      <c r="H14" s="35">
        <v>4.1493055555555559E-4</v>
      </c>
      <c r="I14" s="35">
        <v>4.0856481481481478E-5</v>
      </c>
      <c r="J14">
        <v>176.95</v>
      </c>
    </row>
    <row r="15" spans="1:10" x14ac:dyDescent="0.25">
      <c r="A15">
        <v>9</v>
      </c>
      <c r="B15">
        <v>31</v>
      </c>
      <c r="C15">
        <v>201301514</v>
      </c>
      <c r="D15" t="s">
        <v>2021</v>
      </c>
      <c r="E15">
        <v>2003</v>
      </c>
      <c r="F15" s="35">
        <v>2.1030092592592593E-4</v>
      </c>
      <c r="G15" s="35">
        <v>2.0509259259259257E-4</v>
      </c>
      <c r="H15" s="35">
        <v>4.153935185185185E-4</v>
      </c>
      <c r="I15" s="35">
        <v>4.1319444444444438E-5</v>
      </c>
      <c r="J15">
        <v>98.74</v>
      </c>
    </row>
    <row r="16" spans="1:10" x14ac:dyDescent="0.25">
      <c r="A16">
        <v>10</v>
      </c>
      <c r="B16">
        <v>32</v>
      </c>
      <c r="C16">
        <v>2013101667</v>
      </c>
      <c r="D16" t="s">
        <v>2254</v>
      </c>
      <c r="E16">
        <v>2003</v>
      </c>
      <c r="F16" s="35">
        <v>2.0914351851851855E-4</v>
      </c>
      <c r="G16" s="35">
        <v>2.0648148148148151E-4</v>
      </c>
      <c r="H16" s="35">
        <v>4.1562499999999998E-4</v>
      </c>
      <c r="I16" s="35">
        <v>4.1550925925925918E-5</v>
      </c>
      <c r="J16">
        <v>99.17</v>
      </c>
    </row>
    <row r="17" spans="1:10" x14ac:dyDescent="0.25">
      <c r="A17">
        <v>11</v>
      </c>
      <c r="B17">
        <v>24</v>
      </c>
      <c r="C17">
        <v>2014061773</v>
      </c>
      <c r="D17" t="s">
        <v>2255</v>
      </c>
      <c r="E17">
        <v>2003</v>
      </c>
      <c r="F17" s="35">
        <v>2.1307870370370372E-4</v>
      </c>
      <c r="G17" s="35">
        <v>2.0624999999999997E-4</v>
      </c>
      <c r="H17" s="35">
        <v>4.1932870370370371E-4</v>
      </c>
      <c r="I17" s="35">
        <v>4.5254629629629627E-5</v>
      </c>
      <c r="J17">
        <v>105.92</v>
      </c>
    </row>
    <row r="18" spans="1:10" x14ac:dyDescent="0.25">
      <c r="A18">
        <v>12</v>
      </c>
      <c r="B18">
        <v>23</v>
      </c>
      <c r="C18">
        <v>2014061818</v>
      </c>
      <c r="D18" t="s">
        <v>2033</v>
      </c>
      <c r="E18">
        <v>2004</v>
      </c>
      <c r="F18" s="35">
        <v>2.1354166666666668E-4</v>
      </c>
      <c r="G18" s="35">
        <v>2.0995370370370371E-4</v>
      </c>
      <c r="H18" s="35">
        <v>4.2349537037037036E-4</v>
      </c>
      <c r="I18" s="35">
        <v>4.9421296296296289E-5</v>
      </c>
      <c r="J18">
        <v>113.53</v>
      </c>
    </row>
    <row r="19" spans="1:10" x14ac:dyDescent="0.25">
      <c r="A19">
        <v>13</v>
      </c>
      <c r="B19">
        <v>26</v>
      </c>
      <c r="C19">
        <v>201307964</v>
      </c>
      <c r="D19" t="s">
        <v>2011</v>
      </c>
      <c r="E19">
        <v>2004</v>
      </c>
      <c r="F19" s="35">
        <v>2.1018518518518521E-4</v>
      </c>
      <c r="G19" s="35">
        <v>2.1539351851851852E-4</v>
      </c>
      <c r="H19" s="35">
        <v>4.2557870370370368E-4</v>
      </c>
      <c r="I19" s="35">
        <v>5.1504629629629636E-5</v>
      </c>
      <c r="J19">
        <v>117.33</v>
      </c>
    </row>
    <row r="20" spans="1:10" x14ac:dyDescent="0.25">
      <c r="A20">
        <v>14</v>
      </c>
      <c r="B20">
        <v>18</v>
      </c>
      <c r="C20">
        <v>2014071989</v>
      </c>
      <c r="D20" t="s">
        <v>1966</v>
      </c>
      <c r="E20">
        <v>2005</v>
      </c>
      <c r="F20" s="35">
        <v>2.1643518518518518E-4</v>
      </c>
      <c r="G20" s="35">
        <v>2.1064814814814815E-4</v>
      </c>
      <c r="H20" s="35">
        <v>4.2708333333333335E-4</v>
      </c>
      <c r="I20" s="35">
        <v>5.3009259259259264E-5</v>
      </c>
      <c r="J20">
        <v>120.08</v>
      </c>
    </row>
    <row r="21" spans="1:10" x14ac:dyDescent="0.25">
      <c r="A21">
        <v>15</v>
      </c>
      <c r="B21">
        <v>37</v>
      </c>
      <c r="C21">
        <v>2016052215</v>
      </c>
      <c r="D21" t="s">
        <v>2256</v>
      </c>
      <c r="E21">
        <v>2005</v>
      </c>
      <c r="F21" s="35">
        <v>2.1875E-4</v>
      </c>
      <c r="G21" s="35">
        <v>2.1226851851851851E-4</v>
      </c>
      <c r="H21" s="35">
        <v>4.3101851851851851E-4</v>
      </c>
      <c r="I21" s="35">
        <v>5.6944444444444445E-5</v>
      </c>
      <c r="J21">
        <v>208.35</v>
      </c>
    </row>
    <row r="22" spans="1:10" x14ac:dyDescent="0.25">
      <c r="A22">
        <v>16</v>
      </c>
      <c r="B22">
        <v>28</v>
      </c>
      <c r="C22">
        <v>2014092509</v>
      </c>
      <c r="D22" t="s">
        <v>2027</v>
      </c>
      <c r="E22">
        <v>2004</v>
      </c>
      <c r="F22" s="35">
        <v>2.1782407407407406E-4</v>
      </c>
      <c r="G22" s="35">
        <v>2.1539351851851852E-4</v>
      </c>
      <c r="H22" s="35">
        <v>4.3321759259259263E-4</v>
      </c>
      <c r="I22" s="35">
        <v>5.914351851851852E-5</v>
      </c>
      <c r="J22">
        <v>131.27000000000001</v>
      </c>
    </row>
    <row r="23" spans="1:10" x14ac:dyDescent="0.25">
      <c r="A23">
        <v>17</v>
      </c>
      <c r="B23">
        <v>17</v>
      </c>
      <c r="C23">
        <v>2014071929</v>
      </c>
      <c r="D23" t="s">
        <v>1969</v>
      </c>
      <c r="E23">
        <v>2005</v>
      </c>
      <c r="F23" s="35">
        <v>2.2349537037037035E-4</v>
      </c>
      <c r="G23" s="35">
        <v>2.1550925925925926E-4</v>
      </c>
      <c r="H23" s="35">
        <v>4.3900462962962963E-4</v>
      </c>
      <c r="I23" s="35">
        <v>6.4930555555555556E-5</v>
      </c>
      <c r="J23">
        <v>141.83000000000001</v>
      </c>
    </row>
    <row r="24" spans="1:10" x14ac:dyDescent="0.25">
      <c r="A24">
        <v>18</v>
      </c>
      <c r="B24">
        <v>39</v>
      </c>
      <c r="C24">
        <v>2016071183</v>
      </c>
      <c r="D24" t="s">
        <v>2064</v>
      </c>
      <c r="E24">
        <v>2006</v>
      </c>
      <c r="F24" s="35">
        <v>2.1886574074074072E-4</v>
      </c>
      <c r="G24" s="35">
        <v>2.2071759259259259E-4</v>
      </c>
      <c r="H24" s="35">
        <v>4.3958333333333328E-4</v>
      </c>
      <c r="I24" s="35">
        <v>6.5509259259259256E-5</v>
      </c>
      <c r="J24">
        <v>225.06</v>
      </c>
    </row>
    <row r="25" spans="1:10" x14ac:dyDescent="0.25">
      <c r="A25">
        <v>19</v>
      </c>
      <c r="B25">
        <v>51</v>
      </c>
      <c r="C25">
        <v>2014082200</v>
      </c>
      <c r="D25" t="s">
        <v>2030</v>
      </c>
      <c r="E25">
        <v>2003</v>
      </c>
      <c r="F25" s="35">
        <v>2.2395833333333336E-4</v>
      </c>
      <c r="G25" s="35">
        <v>2.1701388888888888E-4</v>
      </c>
      <c r="H25" s="35">
        <v>4.4097222222222221E-4</v>
      </c>
      <c r="I25" s="35">
        <v>6.689814814814815E-5</v>
      </c>
      <c r="J25">
        <v>145.41999999999999</v>
      </c>
    </row>
    <row r="26" spans="1:10" x14ac:dyDescent="0.25">
      <c r="A26">
        <v>20</v>
      </c>
      <c r="B26">
        <v>16</v>
      </c>
      <c r="C26">
        <v>2014061806</v>
      </c>
      <c r="D26" t="s">
        <v>2257</v>
      </c>
      <c r="E26">
        <v>2005</v>
      </c>
      <c r="F26" s="35">
        <v>2.2210648148148152E-4</v>
      </c>
      <c r="G26" s="35">
        <v>2.2094907407407407E-4</v>
      </c>
      <c r="H26" s="35">
        <v>4.4305555555555553E-4</v>
      </c>
      <c r="I26" s="35">
        <v>6.8981481481481484E-5</v>
      </c>
      <c r="J26">
        <v>149.22999999999999</v>
      </c>
    </row>
    <row r="27" spans="1:10" x14ac:dyDescent="0.25">
      <c r="A27">
        <v>21</v>
      </c>
      <c r="B27">
        <v>36</v>
      </c>
      <c r="C27">
        <v>2015063018</v>
      </c>
      <c r="D27" t="s">
        <v>2258</v>
      </c>
      <c r="E27">
        <v>2005</v>
      </c>
      <c r="F27" s="35">
        <v>2.3587962962962964E-4</v>
      </c>
      <c r="G27" s="35">
        <v>2.2592592592592589E-4</v>
      </c>
      <c r="H27" s="35">
        <v>4.6180555555555553E-4</v>
      </c>
      <c r="I27" s="35">
        <v>8.7731481481481479E-5</v>
      </c>
      <c r="J27">
        <v>268.43</v>
      </c>
    </row>
    <row r="28" spans="1:10" x14ac:dyDescent="0.25">
      <c r="A28">
        <v>22</v>
      </c>
      <c r="B28">
        <v>22</v>
      </c>
      <c r="C28">
        <v>2018050263</v>
      </c>
      <c r="D28" t="s">
        <v>2259</v>
      </c>
      <c r="E28">
        <v>2006</v>
      </c>
      <c r="F28" s="35">
        <v>2.3460648148148147E-4</v>
      </c>
      <c r="G28" s="35">
        <v>2.2962962962962962E-4</v>
      </c>
      <c r="H28" s="35">
        <v>4.6423611111111107E-4</v>
      </c>
      <c r="I28" s="35">
        <v>9.0162037037037034E-5</v>
      </c>
      <c r="J28">
        <v>187.88</v>
      </c>
    </row>
    <row r="29" spans="1:10" x14ac:dyDescent="0.25">
      <c r="A29">
        <v>23</v>
      </c>
      <c r="B29">
        <v>34</v>
      </c>
      <c r="C29">
        <v>2016062270</v>
      </c>
      <c r="D29" t="s">
        <v>2042</v>
      </c>
      <c r="E29">
        <v>2002</v>
      </c>
      <c r="F29" s="35">
        <v>2.3125000000000001E-4</v>
      </c>
      <c r="G29" s="35">
        <v>2.3460648148148147E-4</v>
      </c>
      <c r="H29" s="35">
        <v>4.6585648148148143E-4</v>
      </c>
      <c r="I29" s="35">
        <v>9.1782407407407394E-5</v>
      </c>
      <c r="J29">
        <v>190.84</v>
      </c>
    </row>
    <row r="30" spans="1:10" x14ac:dyDescent="0.25">
      <c r="A30">
        <v>24</v>
      </c>
      <c r="B30">
        <v>33</v>
      </c>
      <c r="C30">
        <v>2018100698</v>
      </c>
      <c r="D30" t="s">
        <v>2260</v>
      </c>
      <c r="E30">
        <v>2003</v>
      </c>
      <c r="F30" s="35">
        <v>2.3738425925925931E-4</v>
      </c>
      <c r="G30" s="35">
        <v>2.3298611111111108E-4</v>
      </c>
      <c r="H30" s="35">
        <v>4.7037037037037034E-4</v>
      </c>
      <c r="I30" s="35">
        <v>9.6296296296296296E-5</v>
      </c>
      <c r="J30">
        <v>199.08</v>
      </c>
    </row>
    <row r="31" spans="1:10" x14ac:dyDescent="0.25">
      <c r="A31">
        <v>25</v>
      </c>
      <c r="B31">
        <v>20</v>
      </c>
      <c r="C31">
        <v>2016062285</v>
      </c>
      <c r="D31" t="s">
        <v>2261</v>
      </c>
      <c r="E31">
        <v>2005</v>
      </c>
      <c r="F31" s="35">
        <v>2.386574074074074E-4</v>
      </c>
      <c r="G31" s="35">
        <v>2.3946759259259263E-4</v>
      </c>
      <c r="H31" s="35">
        <v>4.7812500000000003E-4</v>
      </c>
      <c r="I31" s="35">
        <v>1.0405092592592593E-4</v>
      </c>
      <c r="J31">
        <v>213.23</v>
      </c>
    </row>
    <row r="32" spans="1:10" x14ac:dyDescent="0.25">
      <c r="A32">
        <v>26</v>
      </c>
      <c r="B32">
        <v>30</v>
      </c>
      <c r="C32">
        <v>2014072123</v>
      </c>
      <c r="D32" t="s">
        <v>2262</v>
      </c>
      <c r="E32">
        <v>2003</v>
      </c>
      <c r="F32" s="35">
        <v>2.4490740740740739E-4</v>
      </c>
      <c r="G32" s="35">
        <v>2.3622685185185186E-4</v>
      </c>
      <c r="H32" s="35">
        <v>4.8113425925925922E-4</v>
      </c>
      <c r="I32" s="35">
        <v>1.0706018518518519E-4</v>
      </c>
      <c r="J32">
        <v>218.72</v>
      </c>
    </row>
    <row r="33" spans="1:10" x14ac:dyDescent="0.25">
      <c r="A33">
        <v>27</v>
      </c>
      <c r="B33">
        <v>27</v>
      </c>
      <c r="C33">
        <v>2016023834</v>
      </c>
      <c r="D33" t="s">
        <v>2263</v>
      </c>
      <c r="E33">
        <v>2004</v>
      </c>
      <c r="F33" s="35">
        <v>2.4351851851851848E-4</v>
      </c>
      <c r="G33" s="35">
        <v>2.403935185185185E-4</v>
      </c>
      <c r="H33" s="35">
        <v>4.8391203703703709E-4</v>
      </c>
      <c r="I33" s="35">
        <v>1.0983796296296296E-4</v>
      </c>
      <c r="J33">
        <v>223.79</v>
      </c>
    </row>
    <row r="34" spans="1:10" x14ac:dyDescent="0.25">
      <c r="A34">
        <v>28</v>
      </c>
      <c r="B34">
        <v>21</v>
      </c>
      <c r="C34">
        <v>2018060253</v>
      </c>
      <c r="D34" t="s">
        <v>2264</v>
      </c>
      <c r="E34">
        <v>2005</v>
      </c>
      <c r="F34" s="35">
        <v>2.4317129629629632E-4</v>
      </c>
      <c r="G34" s="35">
        <v>2.4201388888888886E-4</v>
      </c>
      <c r="H34" s="35">
        <v>4.8518518518518523E-4</v>
      </c>
      <c r="I34" s="35">
        <v>1.111111111111111E-4</v>
      </c>
      <c r="J34">
        <v>226.11</v>
      </c>
    </row>
    <row r="35" spans="1:10" x14ac:dyDescent="0.25">
      <c r="A35">
        <v>29</v>
      </c>
      <c r="B35">
        <v>35</v>
      </c>
      <c r="C35">
        <v>2017033958</v>
      </c>
      <c r="D35" t="s">
        <v>2096</v>
      </c>
      <c r="E35">
        <v>2006</v>
      </c>
      <c r="F35" s="35">
        <v>2.4722222222222219E-4</v>
      </c>
      <c r="G35" s="35">
        <v>2.4386574074074076E-4</v>
      </c>
      <c r="H35" s="35">
        <v>4.9108796296296292E-4</v>
      </c>
      <c r="I35" s="35">
        <v>1.1701388888888889E-4</v>
      </c>
      <c r="J35">
        <v>325.57</v>
      </c>
    </row>
    <row r="36" spans="1:10" x14ac:dyDescent="0.25">
      <c r="A36">
        <v>30</v>
      </c>
      <c r="B36">
        <v>47</v>
      </c>
      <c r="C36">
        <v>2016062232</v>
      </c>
      <c r="D36" t="s">
        <v>2265</v>
      </c>
      <c r="E36">
        <v>2004</v>
      </c>
      <c r="F36" s="35">
        <v>2.7037037037037036E-4</v>
      </c>
      <c r="G36" s="35">
        <v>2.5231481481481481E-4</v>
      </c>
      <c r="H36" s="35">
        <v>5.2268518518518517E-4</v>
      </c>
      <c r="I36" s="35">
        <v>1.4861111111111111E-4</v>
      </c>
      <c r="J36">
        <v>387.23</v>
      </c>
    </row>
    <row r="37" spans="1:10" x14ac:dyDescent="0.25">
      <c r="A37">
        <v>31</v>
      </c>
      <c r="B37">
        <v>19</v>
      </c>
      <c r="C37">
        <v>2017061806</v>
      </c>
      <c r="D37" t="s">
        <v>2266</v>
      </c>
      <c r="E37">
        <v>2006</v>
      </c>
      <c r="F37" s="35">
        <v>2.7997685185185184E-4</v>
      </c>
      <c r="G37" s="35">
        <v>2.7152777777777782E-4</v>
      </c>
      <c r="H37" s="35">
        <v>5.5150462962962965E-4</v>
      </c>
      <c r="I37" s="35">
        <v>1.7743055555555557E-4</v>
      </c>
      <c r="J37">
        <v>347.15</v>
      </c>
    </row>
    <row r="38" spans="1:10" x14ac:dyDescent="0.25">
      <c r="A38">
        <v>32</v>
      </c>
      <c r="B38">
        <v>40</v>
      </c>
      <c r="C38">
        <v>2018070409</v>
      </c>
      <c r="D38" t="s">
        <v>2267</v>
      </c>
      <c r="E38">
        <v>2006</v>
      </c>
      <c r="F38" s="35">
        <v>3.2615740740740739E-4</v>
      </c>
      <c r="G38" s="35">
        <v>2.9884259259259257E-4</v>
      </c>
      <c r="H38" s="35">
        <v>6.2500000000000001E-4</v>
      </c>
      <c r="I38" s="35">
        <v>2.5092592592592593E-4</v>
      </c>
      <c r="J38">
        <v>586.9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8BDB8-9CA6-490C-92C1-13E38FDB9B5D}">
  <dimension ref="A1:I28"/>
  <sheetViews>
    <sheetView topLeftCell="A10" workbookViewId="0">
      <selection activeCell="J10" sqref="J1:J1048576"/>
    </sheetView>
  </sheetViews>
  <sheetFormatPr defaultRowHeight="15" x14ac:dyDescent="0.25"/>
  <cols>
    <col min="1" max="1" width="7.42578125" bestFit="1" customWidth="1"/>
    <col min="2" max="2" width="7.5703125" bestFit="1" customWidth="1"/>
    <col min="3" max="3" width="11" bestFit="1" customWidth="1"/>
    <col min="4" max="4" width="10.7109375" bestFit="1" customWidth="1"/>
    <col min="5" max="5" width="8" bestFit="1" customWidth="1"/>
    <col min="6" max="6" width="5.42578125" bestFit="1" customWidth="1"/>
    <col min="7" max="8" width="7.140625" bestFit="1" customWidth="1"/>
    <col min="9" max="9" width="8" bestFit="1" customWidth="1"/>
  </cols>
  <sheetData>
    <row r="1" spans="1:9" x14ac:dyDescent="0.25">
      <c r="A1" t="s">
        <v>701</v>
      </c>
      <c r="B1" t="s">
        <v>702</v>
      </c>
      <c r="C1" t="s">
        <v>703</v>
      </c>
      <c r="D1" t="s">
        <v>704</v>
      </c>
      <c r="E1" t="s">
        <v>706</v>
      </c>
      <c r="F1" t="s">
        <v>707</v>
      </c>
    </row>
    <row r="2" spans="1:9" x14ac:dyDescent="0.25">
      <c r="A2" t="s">
        <v>708</v>
      </c>
      <c r="B2">
        <v>2</v>
      </c>
    </row>
    <row r="3" spans="1:9" x14ac:dyDescent="0.25">
      <c r="A3" t="s">
        <v>709</v>
      </c>
    </row>
    <row r="4" spans="1:9" x14ac:dyDescent="0.25">
      <c r="A4" t="s">
        <v>710</v>
      </c>
      <c r="B4" t="s">
        <v>711</v>
      </c>
    </row>
    <row r="6" spans="1:9" x14ac:dyDescent="0.25">
      <c r="A6" t="s">
        <v>712</v>
      </c>
      <c r="B6" t="s">
        <v>713</v>
      </c>
      <c r="C6" t="s">
        <v>714</v>
      </c>
      <c r="D6" t="s">
        <v>496</v>
      </c>
      <c r="E6" t="s">
        <v>715</v>
      </c>
      <c r="F6" t="s">
        <v>716</v>
      </c>
      <c r="G6" t="s">
        <v>717</v>
      </c>
      <c r="H6" t="s">
        <v>704</v>
      </c>
    </row>
    <row r="7" spans="1:9" x14ac:dyDescent="0.25">
      <c r="A7">
        <v>1</v>
      </c>
      <c r="B7">
        <v>25</v>
      </c>
      <c r="C7">
        <v>2014061778</v>
      </c>
      <c r="D7" t="s">
        <v>271</v>
      </c>
      <c r="E7" t="s">
        <v>270</v>
      </c>
      <c r="F7">
        <v>2004</v>
      </c>
      <c r="G7" s="35">
        <v>4.6840277777777782E-4</v>
      </c>
      <c r="H7">
        <v>109.47</v>
      </c>
      <c r="I7">
        <v>109.47</v>
      </c>
    </row>
    <row r="8" spans="1:9" x14ac:dyDescent="0.25">
      <c r="A8">
        <v>2</v>
      </c>
      <c r="B8">
        <v>9</v>
      </c>
      <c r="C8">
        <v>2015073168</v>
      </c>
      <c r="D8" t="s">
        <v>327</v>
      </c>
      <c r="E8" t="s">
        <v>181</v>
      </c>
      <c r="F8">
        <v>2004</v>
      </c>
      <c r="G8" s="35">
        <v>4.8287037037037043E-4</v>
      </c>
      <c r="H8" s="35">
        <v>1.4467592592592591E-5</v>
      </c>
      <c r="I8">
        <v>108.75</v>
      </c>
    </row>
    <row r="9" spans="1:9" x14ac:dyDescent="0.25">
      <c r="A9">
        <v>3</v>
      </c>
      <c r="B9">
        <v>10</v>
      </c>
      <c r="C9">
        <v>2013101667</v>
      </c>
      <c r="D9" t="s">
        <v>376</v>
      </c>
      <c r="E9" t="s">
        <v>375</v>
      </c>
      <c r="F9">
        <v>2003</v>
      </c>
      <c r="G9" s="35">
        <v>4.8483796296296301E-4</v>
      </c>
      <c r="H9" s="35">
        <v>1.6435185185185184E-5</v>
      </c>
      <c r="I9">
        <v>111.72</v>
      </c>
    </row>
    <row r="10" spans="1:9" x14ac:dyDescent="0.25">
      <c r="A10">
        <v>4</v>
      </c>
      <c r="B10">
        <v>8</v>
      </c>
      <c r="C10">
        <v>201307952</v>
      </c>
      <c r="D10" t="s">
        <v>318</v>
      </c>
      <c r="E10" t="s">
        <v>317</v>
      </c>
      <c r="F10">
        <v>2004</v>
      </c>
      <c r="G10" s="35">
        <v>4.8796296296296299E-4</v>
      </c>
      <c r="H10" s="35">
        <v>1.9560185185185185E-5</v>
      </c>
      <c r="I10">
        <v>116.45</v>
      </c>
    </row>
    <row r="11" spans="1:9" x14ac:dyDescent="0.25">
      <c r="A11">
        <v>5</v>
      </c>
      <c r="B11">
        <v>7</v>
      </c>
      <c r="C11">
        <v>2015073139</v>
      </c>
      <c r="D11" t="s">
        <v>241</v>
      </c>
      <c r="E11" t="s">
        <v>240</v>
      </c>
      <c r="F11">
        <v>2004</v>
      </c>
      <c r="G11" s="35">
        <v>4.9143518518518514E-4</v>
      </c>
      <c r="H11" s="35">
        <v>2.3032407407407404E-5</v>
      </c>
      <c r="I11">
        <v>121.7</v>
      </c>
    </row>
    <row r="12" spans="1:9" x14ac:dyDescent="0.25">
      <c r="A12">
        <v>6</v>
      </c>
      <c r="B12">
        <v>13</v>
      </c>
      <c r="C12">
        <v>201307691</v>
      </c>
      <c r="D12" t="s">
        <v>418</v>
      </c>
      <c r="E12" t="s">
        <v>417</v>
      </c>
      <c r="F12">
        <v>2001</v>
      </c>
      <c r="G12" s="35">
        <v>4.9444444444444438E-4</v>
      </c>
      <c r="H12" s="35">
        <v>2.6041666666666668E-5</v>
      </c>
      <c r="I12">
        <v>126.25</v>
      </c>
    </row>
    <row r="13" spans="1:9" x14ac:dyDescent="0.25">
      <c r="A13">
        <v>7</v>
      </c>
      <c r="B13">
        <v>23</v>
      </c>
      <c r="C13">
        <v>2014102669</v>
      </c>
      <c r="D13" t="s">
        <v>535</v>
      </c>
      <c r="E13" t="s">
        <v>534</v>
      </c>
      <c r="F13">
        <v>2006</v>
      </c>
      <c r="G13" s="35">
        <v>4.9768518518518521E-4</v>
      </c>
      <c r="H13" s="35">
        <v>2.928240740740741E-5</v>
      </c>
      <c r="I13">
        <v>155.11000000000001</v>
      </c>
    </row>
    <row r="14" spans="1:9" x14ac:dyDescent="0.25">
      <c r="A14">
        <v>8</v>
      </c>
      <c r="B14">
        <v>27</v>
      </c>
      <c r="C14">
        <v>2016071150</v>
      </c>
      <c r="D14" t="s">
        <v>264</v>
      </c>
      <c r="E14" t="s">
        <v>274</v>
      </c>
      <c r="F14">
        <v>2002</v>
      </c>
      <c r="G14" s="35">
        <v>4.9930555555555557E-4</v>
      </c>
      <c r="H14" s="35">
        <v>3.0902777777777774E-5</v>
      </c>
      <c r="I14">
        <v>157.63</v>
      </c>
    </row>
    <row r="15" spans="1:9" x14ac:dyDescent="0.25">
      <c r="A15">
        <v>9</v>
      </c>
      <c r="B15">
        <v>6</v>
      </c>
      <c r="C15">
        <v>2014061773</v>
      </c>
      <c r="D15" t="s">
        <v>337</v>
      </c>
      <c r="E15" t="s">
        <v>336</v>
      </c>
      <c r="F15">
        <v>2003</v>
      </c>
      <c r="G15" s="35">
        <v>5.0277777777777777E-4</v>
      </c>
      <c r="H15" s="35">
        <v>3.4374999999999995E-5</v>
      </c>
      <c r="I15">
        <v>138.85</v>
      </c>
    </row>
    <row r="16" spans="1:9" x14ac:dyDescent="0.25">
      <c r="A16">
        <v>10</v>
      </c>
      <c r="B16">
        <v>5</v>
      </c>
      <c r="C16">
        <v>2016071158</v>
      </c>
      <c r="D16" t="s">
        <v>538</v>
      </c>
      <c r="E16" t="s">
        <v>537</v>
      </c>
      <c r="F16">
        <v>2006</v>
      </c>
      <c r="G16" s="35">
        <v>5.340277777777778E-4</v>
      </c>
      <c r="H16" s="35">
        <v>6.5624999999999996E-5</v>
      </c>
      <c r="I16">
        <v>186.09</v>
      </c>
    </row>
    <row r="17" spans="1:9" x14ac:dyDescent="0.25">
      <c r="A17">
        <v>11</v>
      </c>
      <c r="B17">
        <v>28</v>
      </c>
      <c r="C17">
        <v>2014102685</v>
      </c>
      <c r="D17" t="s">
        <v>445</v>
      </c>
      <c r="E17" t="s">
        <v>444</v>
      </c>
      <c r="F17">
        <v>2001</v>
      </c>
      <c r="G17" s="35">
        <v>5.4548611111111117E-4</v>
      </c>
      <c r="H17" s="35">
        <v>7.7083333333333341E-5</v>
      </c>
      <c r="I17">
        <v>229.6</v>
      </c>
    </row>
    <row r="18" spans="1:9" x14ac:dyDescent="0.25">
      <c r="A18">
        <v>12</v>
      </c>
      <c r="B18">
        <v>24</v>
      </c>
      <c r="C18">
        <v>2014102705</v>
      </c>
      <c r="D18" t="s">
        <v>77</v>
      </c>
      <c r="E18" t="s">
        <v>76</v>
      </c>
      <c r="F18">
        <v>2005</v>
      </c>
      <c r="G18" s="35">
        <v>5.7141203703703705E-4</v>
      </c>
      <c r="H18" s="35">
        <v>1.0300925925925927E-4</v>
      </c>
      <c r="I18">
        <v>270.01</v>
      </c>
    </row>
    <row r="19" spans="1:9" x14ac:dyDescent="0.25">
      <c r="A19">
        <v>13</v>
      </c>
      <c r="B19">
        <v>11</v>
      </c>
      <c r="C19">
        <v>201307818</v>
      </c>
      <c r="D19" t="s">
        <v>359</v>
      </c>
      <c r="E19" t="s">
        <v>358</v>
      </c>
      <c r="F19">
        <v>2004</v>
      </c>
      <c r="G19" s="35">
        <v>5.7372685185185185E-4</v>
      </c>
      <c r="H19" s="35">
        <v>1.0532407407407407E-4</v>
      </c>
      <c r="I19">
        <v>246.11</v>
      </c>
    </row>
    <row r="20" spans="1:9" x14ac:dyDescent="0.25">
      <c r="A20">
        <v>14</v>
      </c>
      <c r="B20">
        <v>18</v>
      </c>
      <c r="C20">
        <v>2016052215</v>
      </c>
      <c r="D20" t="s">
        <v>110</v>
      </c>
      <c r="E20" t="s">
        <v>109</v>
      </c>
      <c r="F20">
        <v>2005</v>
      </c>
      <c r="G20" s="35">
        <v>6.0092592592592598E-4</v>
      </c>
      <c r="H20" s="35">
        <v>1.3252314814814813E-4</v>
      </c>
      <c r="I20">
        <v>316.01</v>
      </c>
    </row>
    <row r="21" spans="1:9" x14ac:dyDescent="0.25">
      <c r="A21">
        <v>15</v>
      </c>
      <c r="B21">
        <v>19</v>
      </c>
      <c r="C21">
        <v>2015063018</v>
      </c>
      <c r="D21" t="s">
        <v>108</v>
      </c>
      <c r="E21" t="s">
        <v>104</v>
      </c>
      <c r="F21">
        <v>2005</v>
      </c>
      <c r="G21" s="35">
        <v>6.0370370370370363E-4</v>
      </c>
      <c r="H21" s="35">
        <v>1.3530092592592592E-4</v>
      </c>
      <c r="I21">
        <v>320.33</v>
      </c>
    </row>
    <row r="22" spans="1:9" x14ac:dyDescent="0.25">
      <c r="A22">
        <v>16</v>
      </c>
      <c r="B22">
        <v>14</v>
      </c>
      <c r="C22">
        <v>2016062270</v>
      </c>
      <c r="D22" t="s">
        <v>63</v>
      </c>
      <c r="E22" t="s">
        <v>447</v>
      </c>
      <c r="F22">
        <v>2002</v>
      </c>
      <c r="G22" s="35">
        <v>6.047453703703704E-4</v>
      </c>
      <c r="H22" s="35">
        <v>1.3634259259259261E-4</v>
      </c>
      <c r="I22">
        <v>293</v>
      </c>
    </row>
    <row r="23" spans="1:9" x14ac:dyDescent="0.25">
      <c r="A23">
        <v>17</v>
      </c>
      <c r="B23">
        <v>12</v>
      </c>
      <c r="C23">
        <v>2017061796</v>
      </c>
      <c r="D23" t="s">
        <v>269</v>
      </c>
      <c r="E23" t="s">
        <v>129</v>
      </c>
      <c r="F23">
        <v>2004</v>
      </c>
      <c r="G23" s="35">
        <v>6.5925925925925928E-4</v>
      </c>
      <c r="H23" s="35">
        <v>1.9085648148148149E-4</v>
      </c>
      <c r="I23">
        <v>375.41</v>
      </c>
    </row>
    <row r="24" spans="1:9" x14ac:dyDescent="0.25">
      <c r="A24">
        <v>18</v>
      </c>
      <c r="B24">
        <v>22</v>
      </c>
      <c r="C24">
        <v>2018050242</v>
      </c>
      <c r="D24" t="s">
        <v>565</v>
      </c>
      <c r="E24" t="s">
        <v>564</v>
      </c>
      <c r="F24">
        <v>2006</v>
      </c>
      <c r="G24" s="35">
        <v>6.7581018518518511E-4</v>
      </c>
      <c r="H24" s="35">
        <v>2.0740740740740743E-4</v>
      </c>
      <c r="I24">
        <v>432.71</v>
      </c>
    </row>
    <row r="25" spans="1:9" x14ac:dyDescent="0.25">
      <c r="A25">
        <v>19</v>
      </c>
      <c r="B25">
        <v>2</v>
      </c>
      <c r="C25">
        <v>2018060253</v>
      </c>
      <c r="D25" t="s">
        <v>507</v>
      </c>
      <c r="E25" t="s">
        <v>506</v>
      </c>
      <c r="F25">
        <v>2005</v>
      </c>
      <c r="G25" s="35">
        <v>6.8321759259259258E-4</v>
      </c>
      <c r="H25" s="35">
        <v>2.1481481481481479E-4</v>
      </c>
      <c r="I25">
        <v>411.63</v>
      </c>
    </row>
    <row r="26" spans="1:9" x14ac:dyDescent="0.25">
      <c r="A26">
        <v>20</v>
      </c>
      <c r="B26">
        <v>3</v>
      </c>
      <c r="C26">
        <v>2015093555</v>
      </c>
      <c r="D26" t="s">
        <v>414</v>
      </c>
      <c r="E26" t="s">
        <v>528</v>
      </c>
      <c r="F26">
        <v>2006</v>
      </c>
      <c r="G26" s="35">
        <v>7.0833333333333338E-4</v>
      </c>
      <c r="H26" s="35">
        <v>2.3993055555555559E-4</v>
      </c>
      <c r="I26">
        <v>449.6</v>
      </c>
    </row>
    <row r="27" spans="1:9" x14ac:dyDescent="0.25">
      <c r="A27">
        <v>21</v>
      </c>
      <c r="B27">
        <v>15</v>
      </c>
      <c r="C27">
        <v>2018070347</v>
      </c>
      <c r="D27" t="s">
        <v>578</v>
      </c>
      <c r="E27" t="s">
        <v>424</v>
      </c>
      <c r="F27">
        <v>2000</v>
      </c>
      <c r="G27" s="35">
        <v>9.6886574074074073E-4</v>
      </c>
      <c r="H27" s="35">
        <v>5.0046296296296297E-4</v>
      </c>
      <c r="I27">
        <v>843.47</v>
      </c>
    </row>
    <row r="28" spans="1:9" x14ac:dyDescent="0.25">
      <c r="A28">
        <v>22</v>
      </c>
      <c r="B28">
        <v>26</v>
      </c>
      <c r="C28">
        <v>2015073124</v>
      </c>
      <c r="D28" t="s">
        <v>272</v>
      </c>
      <c r="E28" t="s">
        <v>270</v>
      </c>
      <c r="F28">
        <v>2004</v>
      </c>
      <c r="G28" s="35">
        <v>1.0578703703703705E-3</v>
      </c>
      <c r="H28" s="35">
        <v>5.894675925925926E-4</v>
      </c>
      <c r="I28">
        <v>1028.1500000000001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FCD5E-F9FE-4A94-A61B-31F6B49D23E0}">
  <dimension ref="A1:B46"/>
  <sheetViews>
    <sheetView workbookViewId="0">
      <selection activeCell="D6" sqref="D6"/>
    </sheetView>
  </sheetViews>
  <sheetFormatPr defaultRowHeight="15" x14ac:dyDescent="0.25"/>
  <sheetData>
    <row r="1" spans="1:2" x14ac:dyDescent="0.25">
      <c r="A1">
        <v>2006</v>
      </c>
      <c r="B1" t="s">
        <v>682</v>
      </c>
    </row>
    <row r="2" spans="1:2" x14ac:dyDescent="0.25">
      <c r="A2">
        <v>2005</v>
      </c>
      <c r="B2" t="s">
        <v>682</v>
      </c>
    </row>
    <row r="3" spans="1:2" x14ac:dyDescent="0.25">
      <c r="A3">
        <v>2004</v>
      </c>
      <c r="B3" t="s">
        <v>683</v>
      </c>
    </row>
    <row r="4" spans="1:2" x14ac:dyDescent="0.25">
      <c r="A4">
        <v>2003</v>
      </c>
      <c r="B4" t="s">
        <v>683</v>
      </c>
    </row>
    <row r="5" spans="1:2" x14ac:dyDescent="0.25">
      <c r="A5">
        <v>2002</v>
      </c>
      <c r="B5" t="s">
        <v>684</v>
      </c>
    </row>
    <row r="6" spans="1:2" x14ac:dyDescent="0.25">
      <c r="A6">
        <v>2001</v>
      </c>
      <c r="B6" t="s">
        <v>684</v>
      </c>
    </row>
    <row r="7" spans="1:2" x14ac:dyDescent="0.25">
      <c r="A7">
        <v>2000</v>
      </c>
      <c r="B7" t="s">
        <v>684</v>
      </c>
    </row>
    <row r="8" spans="1:2" x14ac:dyDescent="0.25">
      <c r="A8">
        <v>1999</v>
      </c>
      <c r="B8" t="s">
        <v>685</v>
      </c>
    </row>
    <row r="9" spans="1:2" x14ac:dyDescent="0.25">
      <c r="A9">
        <v>1998</v>
      </c>
      <c r="B9" t="s">
        <v>685</v>
      </c>
    </row>
    <row r="10" spans="1:2" x14ac:dyDescent="0.25">
      <c r="A10">
        <v>1997</v>
      </c>
      <c r="B10" t="s">
        <v>492</v>
      </c>
    </row>
    <row r="11" spans="1:2" x14ac:dyDescent="0.25">
      <c r="A11">
        <v>1996</v>
      </c>
      <c r="B11" t="s">
        <v>492</v>
      </c>
    </row>
    <row r="12" spans="1:2" x14ac:dyDescent="0.25">
      <c r="A12">
        <v>1995</v>
      </c>
      <c r="B12" t="s">
        <v>492</v>
      </c>
    </row>
    <row r="13" spans="1:2" x14ac:dyDescent="0.25">
      <c r="A13">
        <v>1994</v>
      </c>
      <c r="B13" t="s">
        <v>492</v>
      </c>
    </row>
    <row r="14" spans="1:2" x14ac:dyDescent="0.25">
      <c r="A14">
        <v>1993</v>
      </c>
      <c r="B14" t="s">
        <v>492</v>
      </c>
    </row>
    <row r="15" spans="1:2" x14ac:dyDescent="0.25">
      <c r="A15">
        <v>1992</v>
      </c>
      <c r="B15" t="s">
        <v>492</v>
      </c>
    </row>
    <row r="16" spans="1:2" x14ac:dyDescent="0.25">
      <c r="A16">
        <v>1991</v>
      </c>
      <c r="B16" t="s">
        <v>492</v>
      </c>
    </row>
    <row r="17" spans="1:2" x14ac:dyDescent="0.25">
      <c r="A17">
        <v>1990</v>
      </c>
      <c r="B17" t="s">
        <v>492</v>
      </c>
    </row>
    <row r="18" spans="1:2" x14ac:dyDescent="0.25">
      <c r="A18">
        <v>1989</v>
      </c>
      <c r="B18" t="s">
        <v>492</v>
      </c>
    </row>
    <row r="19" spans="1:2" x14ac:dyDescent="0.25">
      <c r="A19">
        <v>1988</v>
      </c>
      <c r="B19" t="s">
        <v>492</v>
      </c>
    </row>
    <row r="20" spans="1:2" x14ac:dyDescent="0.25">
      <c r="A20">
        <v>1987</v>
      </c>
      <c r="B20" t="s">
        <v>492</v>
      </c>
    </row>
    <row r="21" spans="1:2" x14ac:dyDescent="0.25">
      <c r="A21">
        <v>1986</v>
      </c>
      <c r="B21" t="s">
        <v>492</v>
      </c>
    </row>
    <row r="22" spans="1:2" x14ac:dyDescent="0.25">
      <c r="A22">
        <v>1985</v>
      </c>
      <c r="B22" t="s">
        <v>492</v>
      </c>
    </row>
    <row r="23" spans="1:2" x14ac:dyDescent="0.25">
      <c r="A23">
        <v>1984</v>
      </c>
      <c r="B23" t="s">
        <v>492</v>
      </c>
    </row>
    <row r="24" spans="1:2" x14ac:dyDescent="0.25">
      <c r="A24">
        <v>1983</v>
      </c>
      <c r="B24" t="s">
        <v>492</v>
      </c>
    </row>
    <row r="25" spans="1:2" x14ac:dyDescent="0.25">
      <c r="A25">
        <v>1982</v>
      </c>
      <c r="B25" t="s">
        <v>492</v>
      </c>
    </row>
    <row r="26" spans="1:2" x14ac:dyDescent="0.25">
      <c r="A26">
        <v>1981</v>
      </c>
      <c r="B26" t="s">
        <v>492</v>
      </c>
    </row>
    <row r="27" spans="1:2" x14ac:dyDescent="0.25">
      <c r="A27">
        <v>1980</v>
      </c>
      <c r="B27" t="s">
        <v>492</v>
      </c>
    </row>
    <row r="28" spans="1:2" x14ac:dyDescent="0.25">
      <c r="A28">
        <v>1979</v>
      </c>
      <c r="B28" t="s">
        <v>492</v>
      </c>
    </row>
    <row r="29" spans="1:2" x14ac:dyDescent="0.25">
      <c r="A29">
        <v>1978</v>
      </c>
      <c r="B29" t="s">
        <v>492</v>
      </c>
    </row>
    <row r="30" spans="1:2" x14ac:dyDescent="0.25">
      <c r="A30">
        <v>1977</v>
      </c>
      <c r="B30" t="s">
        <v>492</v>
      </c>
    </row>
    <row r="31" spans="1:2" x14ac:dyDescent="0.25">
      <c r="A31">
        <v>1976</v>
      </c>
      <c r="B31" t="s">
        <v>492</v>
      </c>
    </row>
    <row r="32" spans="1:2" x14ac:dyDescent="0.25">
      <c r="A32">
        <v>1975</v>
      </c>
      <c r="B32" t="s">
        <v>492</v>
      </c>
    </row>
    <row r="33" spans="1:2" x14ac:dyDescent="0.25">
      <c r="A33">
        <v>1974</v>
      </c>
      <c r="B33" t="s">
        <v>492</v>
      </c>
    </row>
    <row r="34" spans="1:2" x14ac:dyDescent="0.25">
      <c r="A34">
        <v>1973</v>
      </c>
      <c r="B34" t="s">
        <v>492</v>
      </c>
    </row>
    <row r="35" spans="1:2" x14ac:dyDescent="0.25">
      <c r="A35">
        <v>1972</v>
      </c>
      <c r="B35" t="s">
        <v>492</v>
      </c>
    </row>
    <row r="36" spans="1:2" x14ac:dyDescent="0.25">
      <c r="A36">
        <v>1971</v>
      </c>
      <c r="B36" t="s">
        <v>492</v>
      </c>
    </row>
    <row r="37" spans="1:2" x14ac:dyDescent="0.25">
      <c r="A37">
        <v>1970</v>
      </c>
      <c r="B37" t="s">
        <v>492</v>
      </c>
    </row>
    <row r="38" spans="1:2" x14ac:dyDescent="0.25">
      <c r="A38">
        <v>1969</v>
      </c>
      <c r="B38" t="s">
        <v>492</v>
      </c>
    </row>
    <row r="39" spans="1:2" x14ac:dyDescent="0.25">
      <c r="A39">
        <v>1968</v>
      </c>
      <c r="B39" t="s">
        <v>492</v>
      </c>
    </row>
    <row r="40" spans="1:2" x14ac:dyDescent="0.25">
      <c r="A40">
        <v>1967</v>
      </c>
      <c r="B40" t="s">
        <v>492</v>
      </c>
    </row>
    <row r="41" spans="1:2" x14ac:dyDescent="0.25">
      <c r="A41">
        <v>1966</v>
      </c>
      <c r="B41" t="s">
        <v>492</v>
      </c>
    </row>
    <row r="42" spans="1:2" x14ac:dyDescent="0.25">
      <c r="A42">
        <v>1965</v>
      </c>
      <c r="B42" t="s">
        <v>492</v>
      </c>
    </row>
    <row r="43" spans="1:2" x14ac:dyDescent="0.25">
      <c r="A43">
        <v>1964</v>
      </c>
      <c r="B43" t="s">
        <v>492</v>
      </c>
    </row>
    <row r="44" spans="1:2" x14ac:dyDescent="0.25">
      <c r="A44">
        <v>1963</v>
      </c>
      <c r="B44" t="s">
        <v>492</v>
      </c>
    </row>
    <row r="45" spans="1:2" x14ac:dyDescent="0.25">
      <c r="A45">
        <v>1962</v>
      </c>
      <c r="B45" t="s">
        <v>492</v>
      </c>
    </row>
    <row r="46" spans="1:2" x14ac:dyDescent="0.25">
      <c r="A46">
        <v>1961</v>
      </c>
      <c r="B46" t="s">
        <v>492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70562-4210-4BD1-A286-37FDCC7D59FB}">
  <dimension ref="A1:M259"/>
  <sheetViews>
    <sheetView workbookViewId="0">
      <pane ySplit="1" topLeftCell="A2" activePane="bottomLeft" state="frozen"/>
      <selection pane="bottomLeft" activeCell="A2" sqref="A1:G1048576"/>
    </sheetView>
  </sheetViews>
  <sheetFormatPr defaultRowHeight="15" x14ac:dyDescent="0.25"/>
  <cols>
    <col min="1" max="1" width="11.28515625" bestFit="1" customWidth="1"/>
    <col min="2" max="2" width="11.28515625" customWidth="1"/>
    <col min="3" max="3" width="12.85546875" bestFit="1" customWidth="1"/>
    <col min="4" max="4" width="18.28515625" bestFit="1" customWidth="1"/>
    <col min="5" max="7" width="8.7109375" bestFit="1" customWidth="1"/>
    <col min="8" max="8" width="33.85546875" bestFit="1" customWidth="1"/>
    <col min="9" max="9" width="30.5703125" bestFit="1" customWidth="1"/>
    <col min="10" max="10" width="6.5703125" bestFit="1" customWidth="1"/>
    <col min="11" max="11" width="6.140625" bestFit="1" customWidth="1"/>
    <col min="12" max="12" width="8" bestFit="1" customWidth="1"/>
    <col min="13" max="13" width="13.140625" bestFit="1" customWidth="1"/>
  </cols>
  <sheetData>
    <row r="1" spans="1:13" ht="45" x14ac:dyDescent="0.25">
      <c r="A1" t="s">
        <v>0</v>
      </c>
      <c r="C1" t="s">
        <v>1</v>
      </c>
      <c r="D1" t="s">
        <v>2</v>
      </c>
      <c r="E1" s="20" t="s">
        <v>46</v>
      </c>
      <c r="F1" s="20" t="s">
        <v>47</v>
      </c>
      <c r="G1" s="20" t="s">
        <v>48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  <c r="M1" t="s">
        <v>15</v>
      </c>
    </row>
    <row r="2" spans="1:13" x14ac:dyDescent="0.25">
      <c r="A2">
        <v>201306499</v>
      </c>
      <c r="B2" t="str">
        <f>VLOOKUP(A2,'2018 EOS List'!A:B,2,FALSE)</f>
        <v>Aidan</v>
      </c>
      <c r="C2" t="s">
        <v>209</v>
      </c>
      <c r="D2" t="s">
        <v>210</v>
      </c>
      <c r="E2" s="25">
        <v>155.99</v>
      </c>
      <c r="F2" s="25">
        <v>139.04</v>
      </c>
      <c r="G2" s="25">
        <v>209.30500000000001</v>
      </c>
      <c r="H2" t="s">
        <v>211</v>
      </c>
      <c r="I2" t="s">
        <v>71</v>
      </c>
      <c r="J2">
        <v>2004</v>
      </c>
      <c r="K2" t="str">
        <f>VLOOKUP(J2,'[1]Age Categories'!A:B,2,FALSE)</f>
        <v>U16</v>
      </c>
      <c r="L2" t="s">
        <v>57</v>
      </c>
      <c r="M2" t="s">
        <v>58</v>
      </c>
    </row>
    <row r="3" spans="1:13" x14ac:dyDescent="0.25">
      <c r="A3">
        <v>201307926</v>
      </c>
      <c r="B3" t="str">
        <f>VLOOKUP(A3,'2018 EOS List'!A:B,2,FALSE)</f>
        <v>Albie</v>
      </c>
      <c r="C3" t="s">
        <v>214</v>
      </c>
      <c r="D3" t="s">
        <v>215</v>
      </c>
      <c r="E3" s="25">
        <v>131.16</v>
      </c>
      <c r="F3" s="25">
        <v>116.41999999999999</v>
      </c>
      <c r="G3" s="25">
        <v>184.27250000000004</v>
      </c>
      <c r="H3" t="s">
        <v>106</v>
      </c>
      <c r="I3" t="s">
        <v>107</v>
      </c>
      <c r="J3">
        <v>2003</v>
      </c>
      <c r="K3" t="str">
        <f>VLOOKUP(J3,'[1]Age Categories'!A:B,2,FALSE)</f>
        <v>U16</v>
      </c>
      <c r="L3" t="s">
        <v>57</v>
      </c>
    </row>
    <row r="4" spans="1:13" x14ac:dyDescent="0.25">
      <c r="A4">
        <v>201307660</v>
      </c>
      <c r="B4" t="str">
        <f>VLOOKUP(A4,'2018 EOS List'!A:B,2,FALSE)</f>
        <v>Alec</v>
      </c>
      <c r="C4" t="s">
        <v>53</v>
      </c>
      <c r="D4" t="s">
        <v>54</v>
      </c>
      <c r="E4" s="25">
        <v>161.88999999999999</v>
      </c>
      <c r="F4" s="25">
        <v>171.77</v>
      </c>
      <c r="G4" s="25">
        <v>990</v>
      </c>
      <c r="H4" t="s">
        <v>55</v>
      </c>
      <c r="I4" t="s">
        <v>56</v>
      </c>
      <c r="J4">
        <v>2005</v>
      </c>
      <c r="K4" t="str">
        <f>VLOOKUP(J4,'[1]Age Categories'!A:B,2,FALSE)</f>
        <v>U14</v>
      </c>
      <c r="L4" t="s">
        <v>57</v>
      </c>
      <c r="M4" t="s">
        <v>58</v>
      </c>
    </row>
    <row r="5" spans="1:13" x14ac:dyDescent="0.25">
      <c r="A5">
        <v>2017061786</v>
      </c>
      <c r="B5" t="str">
        <f>VLOOKUP(A5,'2018 EOS List'!A:B,2,FALSE)</f>
        <v>Alexander</v>
      </c>
      <c r="C5" t="s">
        <v>59</v>
      </c>
      <c r="D5" t="s">
        <v>60</v>
      </c>
      <c r="E5" s="25">
        <v>297.65499999999997</v>
      </c>
      <c r="F5" s="25">
        <v>355.28</v>
      </c>
      <c r="G5" s="25">
        <v>990</v>
      </c>
      <c r="H5" t="s">
        <v>61</v>
      </c>
      <c r="I5" t="s">
        <v>61</v>
      </c>
      <c r="J5">
        <v>2005</v>
      </c>
      <c r="K5" t="str">
        <f>VLOOKUP(J5,'[1]Age Categories'!A:B,2,FALSE)</f>
        <v>U14</v>
      </c>
      <c r="L5" t="s">
        <v>57</v>
      </c>
      <c r="M5" t="s">
        <v>58</v>
      </c>
    </row>
    <row r="6" spans="1:13" x14ac:dyDescent="0.25">
      <c r="A6">
        <v>2016062232</v>
      </c>
      <c r="B6" t="str">
        <f>VLOOKUP(A6,'2018 EOS List'!A:B,2,FALSE)</f>
        <v>Alexander</v>
      </c>
      <c r="C6" t="s">
        <v>59</v>
      </c>
      <c r="D6" t="s">
        <v>221</v>
      </c>
      <c r="E6" s="25">
        <v>990</v>
      </c>
      <c r="F6" s="25">
        <v>990</v>
      </c>
      <c r="G6" s="25">
        <v>990</v>
      </c>
      <c r="J6">
        <v>2004</v>
      </c>
      <c r="K6" t="str">
        <f>VLOOKUP(J6,'[1]Age Categories'!A:B,2,FALSE)</f>
        <v>U16</v>
      </c>
      <c r="L6" t="s">
        <v>57</v>
      </c>
    </row>
    <row r="7" spans="1:13" x14ac:dyDescent="0.25">
      <c r="A7">
        <v>2014071929</v>
      </c>
      <c r="B7" t="str">
        <f>VLOOKUP(A7,'2018 EOS List'!A:B,2,FALSE)</f>
        <v>Alys</v>
      </c>
      <c r="C7" t="s">
        <v>62</v>
      </c>
      <c r="D7" t="s">
        <v>63</v>
      </c>
      <c r="E7" s="25">
        <v>209.86499999999995</v>
      </c>
      <c r="F7" s="25">
        <v>211.36500000000001</v>
      </c>
      <c r="G7" s="25">
        <v>990</v>
      </c>
      <c r="H7" t="s">
        <v>64</v>
      </c>
      <c r="J7">
        <v>2005</v>
      </c>
      <c r="K7" t="str">
        <f>VLOOKUP(J7,'[1]Age Categories'!A:B,2,FALSE)</f>
        <v>U14</v>
      </c>
      <c r="L7" t="s">
        <v>52</v>
      </c>
    </row>
    <row r="8" spans="1:13" x14ac:dyDescent="0.25">
      <c r="A8">
        <v>2016023834</v>
      </c>
      <c r="B8" t="str">
        <f>VLOOKUP(A8,'2018 EOS List'!A:B,2,FALSE)</f>
        <v>Amelia</v>
      </c>
      <c r="C8" t="s">
        <v>65</v>
      </c>
      <c r="D8" t="s">
        <v>224</v>
      </c>
      <c r="E8" s="25">
        <v>223.57300000000004</v>
      </c>
      <c r="F8" s="25">
        <v>400.21699999999998</v>
      </c>
      <c r="G8" s="25">
        <v>990</v>
      </c>
      <c r="H8" t="s">
        <v>51</v>
      </c>
      <c r="J8">
        <v>2004</v>
      </c>
      <c r="K8" t="str">
        <f>VLOOKUP(J8,'[1]Age Categories'!A:B,2,FALSE)</f>
        <v>U16</v>
      </c>
      <c r="L8" t="s">
        <v>52</v>
      </c>
    </row>
    <row r="9" spans="1:13" x14ac:dyDescent="0.25">
      <c r="A9">
        <v>2015093768</v>
      </c>
      <c r="B9" t="str">
        <f>VLOOKUP(A9,'2018 EOS List'!A:B,2,FALSE)</f>
        <v>Amelie</v>
      </c>
      <c r="C9" t="s">
        <v>225</v>
      </c>
      <c r="D9" t="s">
        <v>226</v>
      </c>
      <c r="E9" s="25">
        <v>170.27500000000001</v>
      </c>
      <c r="F9" s="25">
        <v>143.91500000000002</v>
      </c>
      <c r="G9" s="25">
        <v>310.10500000000002</v>
      </c>
      <c r="H9" t="s">
        <v>51</v>
      </c>
      <c r="I9" t="s">
        <v>51</v>
      </c>
      <c r="J9">
        <v>2004</v>
      </c>
      <c r="K9" t="str">
        <f>VLOOKUP(J9,'[1]Age Categories'!A:B,2,FALSE)</f>
        <v>U16</v>
      </c>
      <c r="L9" t="s">
        <v>52</v>
      </c>
    </row>
    <row r="10" spans="1:13" x14ac:dyDescent="0.25">
      <c r="A10">
        <v>2015062982</v>
      </c>
      <c r="B10" t="str">
        <f>VLOOKUP(A10,'2018 EOS List'!A:B,2,FALSE)</f>
        <v>Amy</v>
      </c>
      <c r="C10" t="s">
        <v>67</v>
      </c>
      <c r="D10" t="s">
        <v>68</v>
      </c>
      <c r="E10" s="25">
        <v>990</v>
      </c>
      <c r="F10" s="25">
        <v>990</v>
      </c>
      <c r="G10" s="25">
        <v>990</v>
      </c>
      <c r="H10" t="s">
        <v>51</v>
      </c>
      <c r="J10">
        <v>2005</v>
      </c>
      <c r="K10" t="str">
        <f>VLOOKUP(J10,'[1]Age Categories'!A:B,2,FALSE)</f>
        <v>U14</v>
      </c>
      <c r="L10" t="s">
        <v>52</v>
      </c>
    </row>
    <row r="11" spans="1:13" x14ac:dyDescent="0.25">
      <c r="A11">
        <v>201306252</v>
      </c>
      <c r="B11" t="str">
        <f>VLOOKUP(A11,'2018 EOS List'!A:B,2,FALSE)</f>
        <v>Anastasia</v>
      </c>
      <c r="C11" t="s">
        <v>395</v>
      </c>
      <c r="D11" t="s">
        <v>396</v>
      </c>
      <c r="E11" s="25">
        <v>91.269999999999982</v>
      </c>
      <c r="F11" s="25">
        <v>111.70499999999998</v>
      </c>
      <c r="G11" s="25">
        <v>93.849999999999966</v>
      </c>
      <c r="J11">
        <v>2002</v>
      </c>
      <c r="K11" t="str">
        <f>VLOOKUP(J11,'[1]Age Categories'!A:B,2,FALSE)</f>
        <v>U19</v>
      </c>
      <c r="L11" t="s">
        <v>52</v>
      </c>
    </row>
    <row r="12" spans="1:13" x14ac:dyDescent="0.25">
      <c r="A12">
        <v>2017080065</v>
      </c>
      <c r="B12" t="str">
        <f>VLOOKUP(A12,'2018 EOS List'!A:B,2,FALSE)</f>
        <v>Angus</v>
      </c>
      <c r="C12" t="s">
        <v>69</v>
      </c>
      <c r="D12" t="s">
        <v>70</v>
      </c>
      <c r="E12" s="25">
        <v>371.13200000000001</v>
      </c>
      <c r="F12" s="25">
        <v>379.90700000000004</v>
      </c>
      <c r="G12" s="25">
        <v>990</v>
      </c>
      <c r="I12" t="s">
        <v>71</v>
      </c>
      <c r="J12">
        <v>2005</v>
      </c>
      <c r="K12" t="str">
        <f>VLOOKUP(J12,'[1]Age Categories'!A:B,2,FALSE)</f>
        <v>U14</v>
      </c>
      <c r="L12" t="s">
        <v>57</v>
      </c>
      <c r="M12" t="s">
        <v>58</v>
      </c>
    </row>
    <row r="13" spans="1:13" x14ac:dyDescent="0.25">
      <c r="A13">
        <v>2015093757</v>
      </c>
      <c r="B13" t="str">
        <f>VLOOKUP(A13,'2018 EOS List'!A:B,2,FALSE)</f>
        <v>Anna</v>
      </c>
      <c r="C13" t="s">
        <v>72</v>
      </c>
      <c r="D13" t="s">
        <v>73</v>
      </c>
      <c r="E13" s="25">
        <v>269.66000000000003</v>
      </c>
      <c r="F13" s="25">
        <v>237.61500000000001</v>
      </c>
      <c r="G13" s="25">
        <v>990</v>
      </c>
      <c r="H13" t="s">
        <v>51</v>
      </c>
      <c r="J13">
        <v>2005</v>
      </c>
      <c r="K13" t="str">
        <f>VLOOKUP(J13,'[1]Age Categories'!A:B,2,FALSE)</f>
        <v>U14</v>
      </c>
      <c r="L13" t="s">
        <v>52</v>
      </c>
    </row>
    <row r="14" spans="1:13" x14ac:dyDescent="0.25">
      <c r="A14">
        <v>2017061784</v>
      </c>
      <c r="B14" t="str">
        <f>VLOOKUP(A14,'2018 EOS List'!A:B,2,FALSE)</f>
        <v>Annabel</v>
      </c>
      <c r="C14" t="s">
        <v>227</v>
      </c>
      <c r="D14" t="s">
        <v>228</v>
      </c>
      <c r="E14" s="25">
        <v>990</v>
      </c>
      <c r="F14" s="25">
        <v>990</v>
      </c>
      <c r="G14" s="25">
        <v>990</v>
      </c>
      <c r="H14" t="s">
        <v>51</v>
      </c>
      <c r="I14" t="s">
        <v>91</v>
      </c>
      <c r="J14">
        <v>2003</v>
      </c>
      <c r="K14" t="str">
        <f>VLOOKUP(J14,'[1]Age Categories'!A:B,2,FALSE)</f>
        <v>U16</v>
      </c>
      <c r="L14" t="s">
        <v>52</v>
      </c>
      <c r="M14" t="s">
        <v>58</v>
      </c>
    </row>
    <row r="15" spans="1:13" x14ac:dyDescent="0.25">
      <c r="A15">
        <v>2014071996</v>
      </c>
      <c r="B15" t="str">
        <f>VLOOKUP(A15,'2018 EOS List'!A:B,2,FALSE)</f>
        <v>Annabel</v>
      </c>
      <c r="C15" t="s">
        <v>227</v>
      </c>
      <c r="D15" t="s">
        <v>399</v>
      </c>
      <c r="E15" s="25">
        <v>990</v>
      </c>
      <c r="F15" s="25">
        <v>990</v>
      </c>
      <c r="G15" s="25">
        <v>990</v>
      </c>
      <c r="H15" t="s">
        <v>80</v>
      </c>
      <c r="I15" t="s">
        <v>71</v>
      </c>
      <c r="J15">
        <v>2000</v>
      </c>
      <c r="K15" t="str">
        <f>VLOOKUP(J15,'[1]Age Categories'!A:B,2,FALSE)</f>
        <v>U19</v>
      </c>
      <c r="L15" t="s">
        <v>52</v>
      </c>
      <c r="M15" t="s">
        <v>58</v>
      </c>
    </row>
    <row r="16" spans="1:13" x14ac:dyDescent="0.25">
      <c r="A16">
        <v>2015063003</v>
      </c>
      <c r="B16" t="str">
        <f>VLOOKUP(A16,'2018 EOS List'!A:B,2,FALSE)</f>
        <v>Anton</v>
      </c>
      <c r="C16" t="s">
        <v>74</v>
      </c>
      <c r="D16" t="s">
        <v>75</v>
      </c>
      <c r="E16" s="25">
        <v>169.42500000000001</v>
      </c>
      <c r="F16" s="25">
        <v>198.31</v>
      </c>
      <c r="G16" s="25">
        <v>254.44499999999999</v>
      </c>
      <c r="H16" t="s">
        <v>51</v>
      </c>
      <c r="I16" t="s">
        <v>71</v>
      </c>
      <c r="J16">
        <v>2005</v>
      </c>
      <c r="K16" t="str">
        <f>VLOOKUP(J16,'[1]Age Categories'!A:B,2,FALSE)</f>
        <v>U14</v>
      </c>
      <c r="L16" t="s">
        <v>57</v>
      </c>
      <c r="M16" t="s">
        <v>58</v>
      </c>
    </row>
    <row r="17" spans="1:13" x14ac:dyDescent="0.25">
      <c r="A17">
        <v>2017090141</v>
      </c>
      <c r="B17" t="str">
        <f>VLOOKUP(A17,'2018 EOS List'!A:B,2,FALSE)</f>
        <v>Ashleigh</v>
      </c>
      <c r="C17" t="s">
        <v>233</v>
      </c>
      <c r="D17" t="s">
        <v>234</v>
      </c>
      <c r="E17" s="25">
        <v>990</v>
      </c>
      <c r="F17" s="25">
        <v>323.51</v>
      </c>
      <c r="G17" s="25">
        <v>990</v>
      </c>
      <c r="J17">
        <v>2003</v>
      </c>
      <c r="K17" t="str">
        <f>VLOOKUP(J17,'[1]Age Categories'!A:B,2,FALSE)</f>
        <v>U16</v>
      </c>
      <c r="L17" t="s">
        <v>52</v>
      </c>
      <c r="M17" t="s">
        <v>58</v>
      </c>
    </row>
    <row r="18" spans="1:13" x14ac:dyDescent="0.25">
      <c r="A18">
        <v>201306312</v>
      </c>
      <c r="B18" t="str">
        <f>VLOOKUP(A18,'2018 EOS List'!A:B,2,FALSE)</f>
        <v>Ben</v>
      </c>
      <c r="C18" t="s">
        <v>76</v>
      </c>
      <c r="D18" t="s">
        <v>237</v>
      </c>
      <c r="E18" s="25">
        <v>134.245</v>
      </c>
      <c r="F18" s="25">
        <v>130.12</v>
      </c>
      <c r="G18" s="25">
        <v>169.495</v>
      </c>
      <c r="H18" t="s">
        <v>106</v>
      </c>
      <c r="I18" t="s">
        <v>107</v>
      </c>
      <c r="J18">
        <v>2004</v>
      </c>
      <c r="K18" t="str">
        <f>VLOOKUP(J18,'[1]Age Categories'!A:B,2,FALSE)</f>
        <v>U16</v>
      </c>
      <c r="L18" t="s">
        <v>57</v>
      </c>
    </row>
    <row r="19" spans="1:13" x14ac:dyDescent="0.25">
      <c r="A19">
        <v>2015093599</v>
      </c>
      <c r="B19" t="str">
        <f>VLOOKUP(A19,'2018 EOS List'!A:B,2,FALSE)</f>
        <v>Benjamin</v>
      </c>
      <c r="C19" t="s">
        <v>78</v>
      </c>
      <c r="D19" t="s">
        <v>79</v>
      </c>
      <c r="E19" s="25">
        <v>990</v>
      </c>
      <c r="F19" s="25">
        <v>990</v>
      </c>
      <c r="G19" s="25">
        <v>990</v>
      </c>
      <c r="H19" t="s">
        <v>80</v>
      </c>
      <c r="I19" t="s">
        <v>81</v>
      </c>
      <c r="J19">
        <v>2005</v>
      </c>
      <c r="K19" t="str">
        <f>VLOOKUP(J19,'[1]Age Categories'!A:B,2,FALSE)</f>
        <v>U14</v>
      </c>
      <c r="L19" t="s">
        <v>57</v>
      </c>
    </row>
    <row r="20" spans="1:13" x14ac:dyDescent="0.25">
      <c r="A20">
        <v>2014061765</v>
      </c>
      <c r="B20" t="str">
        <f>VLOOKUP(A20,'2018 EOS List'!A:B,2,FALSE)</f>
        <v>Brooke</v>
      </c>
      <c r="C20" t="s">
        <v>82</v>
      </c>
      <c r="D20" t="s">
        <v>84</v>
      </c>
      <c r="E20" s="25">
        <v>990</v>
      </c>
      <c r="F20" s="25">
        <v>990</v>
      </c>
      <c r="G20" s="25">
        <v>990</v>
      </c>
      <c r="J20">
        <v>2005</v>
      </c>
      <c r="K20" t="str">
        <f>VLOOKUP(J20,'[1]Age Categories'!A:B,2,FALSE)</f>
        <v>U14</v>
      </c>
      <c r="L20" t="s">
        <v>52</v>
      </c>
    </row>
    <row r="21" spans="1:13" x14ac:dyDescent="0.25">
      <c r="A21">
        <v>201306118</v>
      </c>
      <c r="B21" t="str">
        <f>VLOOKUP(A21,'2018 EOS List'!A:B,2,FALSE)</f>
        <v>Calder</v>
      </c>
      <c r="C21" t="s">
        <v>409</v>
      </c>
      <c r="D21" t="s">
        <v>410</v>
      </c>
      <c r="E21" s="25">
        <v>71.460000000000008</v>
      </c>
      <c r="F21" s="25">
        <v>62.254999999999995</v>
      </c>
      <c r="G21" s="25">
        <v>58.500000000000014</v>
      </c>
      <c r="H21" t="s">
        <v>80</v>
      </c>
      <c r="I21" t="s">
        <v>91</v>
      </c>
      <c r="J21">
        <v>2002</v>
      </c>
      <c r="K21" t="str">
        <f>VLOOKUP(J21,'[1]Age Categories'!A:B,2,FALSE)</f>
        <v>U19</v>
      </c>
      <c r="L21" t="s">
        <v>57</v>
      </c>
      <c r="M21" t="s">
        <v>58</v>
      </c>
    </row>
    <row r="22" spans="1:13" x14ac:dyDescent="0.25">
      <c r="A22">
        <v>2015062969</v>
      </c>
      <c r="B22" t="str">
        <f>VLOOKUP(A22,'2018 EOS List'!A:B,2,FALSE)</f>
        <v>Cam</v>
      </c>
      <c r="C22" t="s">
        <v>85</v>
      </c>
      <c r="D22" t="s">
        <v>86</v>
      </c>
      <c r="E22" s="25">
        <v>340.83</v>
      </c>
      <c r="F22" s="25">
        <v>990</v>
      </c>
      <c r="G22" s="25">
        <v>990</v>
      </c>
      <c r="H22" t="s">
        <v>51</v>
      </c>
      <c r="I22" t="s">
        <v>51</v>
      </c>
      <c r="J22">
        <v>2005</v>
      </c>
      <c r="K22" t="str">
        <f>VLOOKUP(J22,'[1]Age Categories'!A:B,2,FALSE)</f>
        <v>U14</v>
      </c>
      <c r="L22" t="s">
        <v>57</v>
      </c>
    </row>
    <row r="23" spans="1:13" x14ac:dyDescent="0.25">
      <c r="A23">
        <v>2014071926</v>
      </c>
      <c r="B23" t="str">
        <f>VLOOKUP(A23,'2018 EOS List'!A:B,2,FALSE)</f>
        <v>Catalina</v>
      </c>
      <c r="C23" t="s">
        <v>89</v>
      </c>
      <c r="D23" t="s">
        <v>90</v>
      </c>
      <c r="E23" s="25">
        <v>205.76000000000005</v>
      </c>
      <c r="F23" s="25">
        <v>154.86000000000001</v>
      </c>
      <c r="G23" s="25">
        <v>195.13</v>
      </c>
      <c r="H23" t="s">
        <v>80</v>
      </c>
      <c r="I23" t="s">
        <v>91</v>
      </c>
      <c r="J23">
        <v>2005</v>
      </c>
      <c r="K23" t="str">
        <f>VLOOKUP(J23,'[1]Age Categories'!A:B,2,FALSE)</f>
        <v>U14</v>
      </c>
      <c r="L23" t="s">
        <v>52</v>
      </c>
      <c r="M23" t="s">
        <v>58</v>
      </c>
    </row>
    <row r="24" spans="1:13" x14ac:dyDescent="0.25">
      <c r="A24">
        <v>2015062971</v>
      </c>
      <c r="B24" t="str">
        <f>VLOOKUP(A24,'2018 EOS List'!A:B,2,FALSE)</f>
        <v>Cayla</v>
      </c>
      <c r="C24" t="s">
        <v>92</v>
      </c>
      <c r="D24" t="s">
        <v>93</v>
      </c>
      <c r="E24" s="25">
        <v>990</v>
      </c>
      <c r="F24" s="25">
        <v>197.58800000000002</v>
      </c>
      <c r="G24" s="25">
        <v>990</v>
      </c>
      <c r="I24" t="s">
        <v>81</v>
      </c>
      <c r="J24">
        <v>2005</v>
      </c>
      <c r="K24" t="str">
        <f>VLOOKUP(J24,'[1]Age Categories'!A:B,2,FALSE)</f>
        <v>U14</v>
      </c>
      <c r="L24" t="s">
        <v>52</v>
      </c>
      <c r="M24" t="s">
        <v>94</v>
      </c>
    </row>
    <row r="25" spans="1:13" x14ac:dyDescent="0.25">
      <c r="A25">
        <v>201306271</v>
      </c>
      <c r="B25" t="str">
        <f>VLOOKUP(A25,'2018 EOS List'!A:B,2,FALSE)</f>
        <v>Charlie</v>
      </c>
      <c r="C25" t="s">
        <v>239</v>
      </c>
      <c r="D25" t="s">
        <v>139</v>
      </c>
      <c r="E25" s="25">
        <v>116.315</v>
      </c>
      <c r="F25" s="25">
        <v>79.28000000000003</v>
      </c>
      <c r="G25" s="25">
        <v>153.83999999999997</v>
      </c>
      <c r="J25">
        <v>2004</v>
      </c>
      <c r="K25" t="str">
        <f>VLOOKUP(J25,'[1]Age Categories'!A:B,2,FALSE)</f>
        <v>U16</v>
      </c>
      <c r="L25" t="s">
        <v>52</v>
      </c>
    </row>
    <row r="26" spans="1:13" x14ac:dyDescent="0.25">
      <c r="A26">
        <v>2015073139</v>
      </c>
      <c r="B26" t="str">
        <f>VLOOKUP(A26,'2018 EOS List'!A:B,2,FALSE)</f>
        <v>Chloe</v>
      </c>
      <c r="C26" t="s">
        <v>240</v>
      </c>
      <c r="D26" t="s">
        <v>241</v>
      </c>
      <c r="E26" s="25">
        <v>122.61000000000001</v>
      </c>
      <c r="F26" s="25">
        <v>112.59</v>
      </c>
      <c r="G26" s="25">
        <v>122.64999999999998</v>
      </c>
      <c r="H26" t="s">
        <v>55</v>
      </c>
      <c r="J26">
        <v>2004</v>
      </c>
      <c r="K26" t="str">
        <f>VLOOKUP(J26,'[1]Age Categories'!A:B,2,FALSE)</f>
        <v>U16</v>
      </c>
      <c r="L26" t="s">
        <v>52</v>
      </c>
    </row>
    <row r="27" spans="1:13" x14ac:dyDescent="0.25">
      <c r="A27">
        <v>2017071940</v>
      </c>
      <c r="B27" t="str">
        <f>VLOOKUP(A27,'2018 EOS List'!A:B,2,FALSE)</f>
        <v>Chunjung</v>
      </c>
      <c r="C27" t="s">
        <v>242</v>
      </c>
      <c r="D27" t="s">
        <v>197</v>
      </c>
      <c r="E27" s="25">
        <v>990</v>
      </c>
      <c r="F27" s="25">
        <v>990</v>
      </c>
      <c r="G27" s="25">
        <v>990</v>
      </c>
      <c r="J27">
        <v>2003</v>
      </c>
      <c r="K27" t="str">
        <f>VLOOKUP(J27,'[1]Age Categories'!A:B,2,FALSE)</f>
        <v>U16</v>
      </c>
      <c r="L27" t="s">
        <v>57</v>
      </c>
      <c r="M27" t="s">
        <v>97</v>
      </c>
    </row>
    <row r="28" spans="1:13" x14ac:dyDescent="0.25">
      <c r="A28">
        <v>2017071924</v>
      </c>
      <c r="B28" t="str">
        <f>VLOOKUP(A28,'2018 EOS List'!A:B,2,FALSE)</f>
        <v>Cole</v>
      </c>
      <c r="C28" t="s">
        <v>245</v>
      </c>
      <c r="D28" t="s">
        <v>63</v>
      </c>
      <c r="E28" s="25">
        <v>990</v>
      </c>
      <c r="F28" s="25">
        <v>181.52</v>
      </c>
      <c r="G28" s="25">
        <v>990</v>
      </c>
      <c r="H28" t="s">
        <v>61</v>
      </c>
      <c r="I28" t="s">
        <v>61</v>
      </c>
      <c r="J28">
        <v>2002</v>
      </c>
      <c r="K28" t="str">
        <f>VLOOKUP(J28,'[1]Age Categories'!A:B,2,FALSE)</f>
        <v>U19</v>
      </c>
      <c r="L28" t="s">
        <v>57</v>
      </c>
      <c r="M28" t="s">
        <v>58</v>
      </c>
    </row>
    <row r="29" spans="1:13" x14ac:dyDescent="0.25">
      <c r="A29">
        <v>2017080030</v>
      </c>
      <c r="B29" t="str">
        <f>VLOOKUP(A29,'2018 EOS List'!A:B,2,FALSE)</f>
        <v>Dohyun</v>
      </c>
      <c r="C29" t="s">
        <v>95</v>
      </c>
      <c r="D29" t="s">
        <v>96</v>
      </c>
      <c r="E29" s="25">
        <v>141.52500000000001</v>
      </c>
      <c r="F29" s="25">
        <v>179.73</v>
      </c>
      <c r="G29" s="25">
        <v>174.935</v>
      </c>
      <c r="J29">
        <v>2005</v>
      </c>
      <c r="K29" t="str">
        <f>VLOOKUP(J29,'[1]Age Categories'!A:B,2,FALSE)</f>
        <v>U14</v>
      </c>
      <c r="L29" t="s">
        <v>57</v>
      </c>
      <c r="M29" t="s">
        <v>97</v>
      </c>
    </row>
    <row r="30" spans="1:13" x14ac:dyDescent="0.25">
      <c r="A30">
        <v>201307610</v>
      </c>
      <c r="B30" t="str">
        <f>VLOOKUP(A30,'2018 EOS List'!A:B,2,FALSE)</f>
        <v>Edward</v>
      </c>
      <c r="C30" t="s">
        <v>247</v>
      </c>
      <c r="D30" t="s">
        <v>166</v>
      </c>
      <c r="E30" s="25">
        <v>172.82499999999999</v>
      </c>
      <c r="F30" s="25">
        <v>119.79499999999999</v>
      </c>
      <c r="G30" s="25">
        <v>133.85500000000002</v>
      </c>
      <c r="H30" t="s">
        <v>106</v>
      </c>
      <c r="J30">
        <v>2004</v>
      </c>
      <c r="K30" t="str">
        <f>VLOOKUP(J30,'[1]Age Categories'!A:B,2,FALSE)</f>
        <v>U16</v>
      </c>
      <c r="L30" t="s">
        <v>57</v>
      </c>
    </row>
    <row r="31" spans="1:13" x14ac:dyDescent="0.25">
      <c r="A31">
        <v>201307691</v>
      </c>
      <c r="B31" t="str">
        <f>VLOOKUP(A31,'2018 EOS List'!A:B,2,FALSE)</f>
        <v>Ellie</v>
      </c>
      <c r="C31" t="s">
        <v>417</v>
      </c>
      <c r="D31" t="s">
        <v>418</v>
      </c>
      <c r="E31" s="25">
        <v>137.07</v>
      </c>
      <c r="F31" s="25">
        <v>160.76499999999999</v>
      </c>
      <c r="G31" s="25">
        <v>443.21799999999985</v>
      </c>
      <c r="H31" t="s">
        <v>64</v>
      </c>
      <c r="J31">
        <v>2001</v>
      </c>
      <c r="K31" t="str">
        <f>VLOOKUP(J31,'[1]Age Categories'!A:B,2,FALSE)</f>
        <v>U19</v>
      </c>
      <c r="L31" t="s">
        <v>52</v>
      </c>
    </row>
    <row r="32" spans="1:13" x14ac:dyDescent="0.25">
      <c r="A32">
        <v>201307718</v>
      </c>
      <c r="B32" t="str">
        <f>VLOOKUP(A32,'2018 EOS List'!A:B,2,FALSE)</f>
        <v>Emma</v>
      </c>
      <c r="C32" t="s">
        <v>100</v>
      </c>
      <c r="D32" t="s">
        <v>250</v>
      </c>
      <c r="E32" s="25">
        <v>398.65900000000005</v>
      </c>
      <c r="F32" s="25">
        <v>357.41300000000007</v>
      </c>
      <c r="G32" s="25">
        <v>990</v>
      </c>
      <c r="J32">
        <v>2004</v>
      </c>
      <c r="K32" t="str">
        <f>VLOOKUP(J32,'[1]Age Categories'!A:B,2,FALSE)</f>
        <v>U16</v>
      </c>
      <c r="L32" t="s">
        <v>52</v>
      </c>
    </row>
    <row r="33" spans="1:13" x14ac:dyDescent="0.25">
      <c r="A33">
        <v>201307964</v>
      </c>
      <c r="B33" t="str">
        <f>VLOOKUP(A33,'2018 EOS List'!A:B,2,FALSE)</f>
        <v>Esther</v>
      </c>
      <c r="C33" t="s">
        <v>252</v>
      </c>
      <c r="D33" t="s">
        <v>253</v>
      </c>
      <c r="E33" s="25">
        <v>101.14999999999998</v>
      </c>
      <c r="F33" s="25">
        <v>95.725000000000023</v>
      </c>
      <c r="G33" s="25">
        <v>121.94999999999999</v>
      </c>
      <c r="H33" t="s">
        <v>106</v>
      </c>
      <c r="I33" t="s">
        <v>107</v>
      </c>
      <c r="J33">
        <v>2004</v>
      </c>
      <c r="K33" t="str">
        <f>VLOOKUP(J33,'[1]Age Categories'!A:B,2,FALSE)</f>
        <v>U16</v>
      </c>
      <c r="L33" t="s">
        <v>52</v>
      </c>
      <c r="M33" t="s">
        <v>58</v>
      </c>
    </row>
    <row r="34" spans="1:13" x14ac:dyDescent="0.25">
      <c r="A34">
        <v>2014072015</v>
      </c>
      <c r="B34" t="str">
        <f>VLOOKUP(A34,'2018 EOS List'!A:B,2,FALSE)</f>
        <v>Eva</v>
      </c>
      <c r="C34" t="s">
        <v>254</v>
      </c>
      <c r="D34" t="s">
        <v>160</v>
      </c>
      <c r="E34" s="25">
        <v>108.74000000000001</v>
      </c>
      <c r="F34" s="25">
        <v>63.225000000000023</v>
      </c>
      <c r="G34" s="25">
        <v>49.859999999999985</v>
      </c>
      <c r="H34" t="s">
        <v>106</v>
      </c>
      <c r="I34" t="s">
        <v>107</v>
      </c>
      <c r="J34">
        <v>2003</v>
      </c>
      <c r="K34" t="str">
        <f>VLOOKUP(J34,'[1]Age Categories'!A:B,2,FALSE)</f>
        <v>U16</v>
      </c>
      <c r="L34" t="s">
        <v>52</v>
      </c>
      <c r="M34" t="s">
        <v>97</v>
      </c>
    </row>
    <row r="35" spans="1:13" x14ac:dyDescent="0.25">
      <c r="A35">
        <v>201306319</v>
      </c>
      <c r="B35" t="str">
        <f>VLOOKUP(A35,'2018 EOS List'!A:B,2,FALSE)</f>
        <v>Evie</v>
      </c>
      <c r="C35" t="s">
        <v>255</v>
      </c>
      <c r="D35" t="s">
        <v>105</v>
      </c>
      <c r="E35" s="25">
        <v>126.625</v>
      </c>
      <c r="F35" s="25">
        <v>126.61500000000001</v>
      </c>
      <c r="G35" s="25">
        <v>203.88499999999999</v>
      </c>
      <c r="H35" t="s">
        <v>106</v>
      </c>
      <c r="I35" t="s">
        <v>107</v>
      </c>
      <c r="J35">
        <v>2003</v>
      </c>
      <c r="K35" t="str">
        <f>VLOOKUP(J35,'[1]Age Categories'!A:B,2,FALSE)</f>
        <v>U16</v>
      </c>
      <c r="L35" t="s">
        <v>52</v>
      </c>
    </row>
    <row r="36" spans="1:13" x14ac:dyDescent="0.25">
      <c r="A36">
        <v>201306321</v>
      </c>
      <c r="B36" t="str">
        <f>VLOOKUP(A36,'2018 EOS List'!A:B,2,FALSE)</f>
        <v>Finn</v>
      </c>
      <c r="C36" t="s">
        <v>104</v>
      </c>
      <c r="D36" t="s">
        <v>105</v>
      </c>
      <c r="E36" s="25">
        <v>285.21500000000003</v>
      </c>
      <c r="F36" s="25">
        <v>209.715</v>
      </c>
      <c r="G36" s="25">
        <v>244.10000000000002</v>
      </c>
      <c r="H36" t="s">
        <v>106</v>
      </c>
      <c r="I36" t="s">
        <v>107</v>
      </c>
      <c r="J36">
        <v>2005</v>
      </c>
      <c r="K36" t="str">
        <f>VLOOKUP(J36,'[1]Age Categories'!A:B,2,FALSE)</f>
        <v>U14</v>
      </c>
      <c r="L36" t="s">
        <v>57</v>
      </c>
    </row>
    <row r="37" spans="1:13" x14ac:dyDescent="0.25">
      <c r="A37">
        <v>2015063018</v>
      </c>
      <c r="B37" t="str">
        <f>VLOOKUP(A37,'2018 EOS List'!A:B,2,FALSE)</f>
        <v>Finn</v>
      </c>
      <c r="C37" t="s">
        <v>104</v>
      </c>
      <c r="D37" t="s">
        <v>108</v>
      </c>
      <c r="E37" s="25">
        <v>237.41499999999996</v>
      </c>
      <c r="F37" s="25">
        <v>990</v>
      </c>
      <c r="G37" s="25">
        <v>990</v>
      </c>
      <c r="H37" t="s">
        <v>51</v>
      </c>
      <c r="J37">
        <v>2005</v>
      </c>
      <c r="K37" t="str">
        <f>VLOOKUP(J37,'[1]Age Categories'!A:B,2,FALSE)</f>
        <v>U14</v>
      </c>
      <c r="L37" t="s">
        <v>57</v>
      </c>
    </row>
    <row r="38" spans="1:13" x14ac:dyDescent="0.25">
      <c r="A38">
        <v>2016052215</v>
      </c>
      <c r="B38" t="str">
        <f>VLOOKUP(A38,'2018 EOS List'!A:B,2,FALSE)</f>
        <v>Flynn</v>
      </c>
      <c r="C38" t="s">
        <v>109</v>
      </c>
      <c r="D38" t="s">
        <v>110</v>
      </c>
      <c r="E38" s="25">
        <v>395.67200000000003</v>
      </c>
      <c r="F38" s="25">
        <v>990</v>
      </c>
      <c r="G38" s="25">
        <v>990</v>
      </c>
      <c r="H38" t="s">
        <v>51</v>
      </c>
      <c r="I38" t="s">
        <v>51</v>
      </c>
      <c r="J38">
        <v>2005</v>
      </c>
      <c r="K38" t="str">
        <f>VLOOKUP(J38,'[1]Age Categories'!A:B,2,FALSE)</f>
        <v>U14</v>
      </c>
      <c r="L38" t="s">
        <v>57</v>
      </c>
    </row>
    <row r="39" spans="1:13" x14ac:dyDescent="0.25">
      <c r="A39">
        <v>2014082200</v>
      </c>
      <c r="B39" t="str">
        <f>VLOOKUP(A39,'2018 EOS List'!A:B,2,FALSE)</f>
        <v>Francesca</v>
      </c>
      <c r="C39" t="s">
        <v>259</v>
      </c>
      <c r="D39" t="s">
        <v>260</v>
      </c>
      <c r="E39" s="25">
        <v>123.45499999999998</v>
      </c>
      <c r="F39" s="25">
        <v>191.05</v>
      </c>
      <c r="G39" s="25">
        <v>990</v>
      </c>
      <c r="H39" t="s">
        <v>51</v>
      </c>
      <c r="J39">
        <v>2003</v>
      </c>
      <c r="K39" t="str">
        <f>VLOOKUP(J39,'[1]Age Categories'!A:B,2,FALSE)</f>
        <v>U16</v>
      </c>
      <c r="L39" t="s">
        <v>52</v>
      </c>
    </row>
    <row r="40" spans="1:13" x14ac:dyDescent="0.25">
      <c r="A40">
        <v>2016081442</v>
      </c>
      <c r="B40" t="str">
        <f>VLOOKUP(A40,'2018 EOS List'!A:B,2,FALSE)</f>
        <v>Geonhwa</v>
      </c>
      <c r="C40" t="s">
        <v>261</v>
      </c>
      <c r="D40" t="s">
        <v>262</v>
      </c>
      <c r="E40" s="25">
        <v>990</v>
      </c>
      <c r="F40" s="25">
        <v>990</v>
      </c>
      <c r="G40" s="25">
        <v>990</v>
      </c>
      <c r="J40">
        <v>2003</v>
      </c>
      <c r="K40" t="str">
        <f>VLOOKUP(J40,'[1]Age Categories'!A:B,2,FALSE)</f>
        <v>U16</v>
      </c>
      <c r="L40" t="s">
        <v>57</v>
      </c>
      <c r="M40" t="s">
        <v>97</v>
      </c>
    </row>
    <row r="41" spans="1:13" x14ac:dyDescent="0.25">
      <c r="A41">
        <v>201307622</v>
      </c>
      <c r="B41" t="str">
        <f>VLOOKUP(A41,'2018 EOS List'!A:B,2,FALSE)</f>
        <v>George</v>
      </c>
      <c r="C41" t="s">
        <v>114</v>
      </c>
      <c r="D41" t="s">
        <v>116</v>
      </c>
      <c r="E41" s="25">
        <v>990</v>
      </c>
      <c r="F41" s="25">
        <v>990</v>
      </c>
      <c r="G41" s="25">
        <v>990</v>
      </c>
      <c r="H41" t="s">
        <v>51</v>
      </c>
      <c r="I41" t="s">
        <v>91</v>
      </c>
      <c r="J41">
        <v>2005</v>
      </c>
      <c r="K41" t="str">
        <f>VLOOKUP(J41,'[1]Age Categories'!A:B,2,FALSE)</f>
        <v>U14</v>
      </c>
      <c r="L41" t="s">
        <v>57</v>
      </c>
    </row>
    <row r="42" spans="1:13" x14ac:dyDescent="0.25">
      <c r="A42">
        <v>2016103937</v>
      </c>
      <c r="B42" t="str">
        <f>VLOOKUP(A42,'2018 EOS List'!A:B,2,FALSE)</f>
        <v>George</v>
      </c>
      <c r="C42" t="s">
        <v>114</v>
      </c>
      <c r="D42" t="s">
        <v>322</v>
      </c>
      <c r="E42" s="25">
        <v>990</v>
      </c>
      <c r="F42" s="25">
        <v>990</v>
      </c>
      <c r="G42" s="25">
        <v>990</v>
      </c>
      <c r="H42" t="s">
        <v>153</v>
      </c>
      <c r="I42" t="s">
        <v>71</v>
      </c>
      <c r="J42">
        <v>2001</v>
      </c>
      <c r="K42" t="str">
        <f>VLOOKUP(J42,'[1]Age Categories'!A:B,2,FALSE)</f>
        <v>U19</v>
      </c>
      <c r="L42" t="s">
        <v>57</v>
      </c>
    </row>
    <row r="43" spans="1:13" x14ac:dyDescent="0.25">
      <c r="A43">
        <v>2014092361</v>
      </c>
      <c r="B43" t="str">
        <f>VLOOKUP(A43,'2018 EOS List'!A:B,2,FALSE)</f>
        <v>Hamish</v>
      </c>
      <c r="C43" t="s">
        <v>263</v>
      </c>
      <c r="D43" t="s">
        <v>264</v>
      </c>
      <c r="E43" s="25">
        <v>990</v>
      </c>
      <c r="F43" s="25">
        <v>990</v>
      </c>
      <c r="G43" s="25">
        <v>990</v>
      </c>
      <c r="J43">
        <v>2004</v>
      </c>
      <c r="K43" t="str">
        <f>VLOOKUP(J43,'[1]Age Categories'!A:B,2,FALSE)</f>
        <v>U16</v>
      </c>
      <c r="L43" t="s">
        <v>57</v>
      </c>
    </row>
    <row r="44" spans="1:13" x14ac:dyDescent="0.25">
      <c r="A44">
        <v>2014061806</v>
      </c>
      <c r="B44" t="str">
        <f>VLOOKUP(A44,'2018 EOS List'!A:B,2,FALSE)</f>
        <v>Hana</v>
      </c>
      <c r="C44" t="s">
        <v>123</v>
      </c>
      <c r="D44" t="s">
        <v>124</v>
      </c>
      <c r="E44" s="25">
        <v>173.19</v>
      </c>
      <c r="F44" s="25">
        <v>990</v>
      </c>
      <c r="G44" s="25">
        <v>990</v>
      </c>
      <c r="H44" t="s">
        <v>51</v>
      </c>
      <c r="J44">
        <v>2005</v>
      </c>
      <c r="K44" t="str">
        <f>VLOOKUP(J44,'[1]Age Categories'!A:B,2,FALSE)</f>
        <v>U14</v>
      </c>
      <c r="L44" t="s">
        <v>52</v>
      </c>
    </row>
    <row r="45" spans="1:13" x14ac:dyDescent="0.25">
      <c r="A45">
        <v>201306189</v>
      </c>
      <c r="B45" t="str">
        <f>VLOOKUP(A45,'2018 EOS List'!A:B,2,FALSE)</f>
        <v>Harrison</v>
      </c>
      <c r="C45" t="s">
        <v>265</v>
      </c>
      <c r="D45" t="s">
        <v>266</v>
      </c>
      <c r="E45" s="25">
        <v>62.795000000000002</v>
      </c>
      <c r="F45" s="25">
        <v>69.495000000000005</v>
      </c>
      <c r="G45" s="25">
        <v>81.875000000000014</v>
      </c>
      <c r="H45" t="s">
        <v>80</v>
      </c>
      <c r="I45" t="s">
        <v>91</v>
      </c>
      <c r="J45">
        <v>2003</v>
      </c>
      <c r="K45" t="str">
        <f>VLOOKUP(J45,'[1]Age Categories'!A:B,2,FALSE)</f>
        <v>U16</v>
      </c>
      <c r="L45" t="s">
        <v>57</v>
      </c>
      <c r="M45" t="s">
        <v>58</v>
      </c>
    </row>
    <row r="46" spans="1:13" x14ac:dyDescent="0.25">
      <c r="A46">
        <v>201307764</v>
      </c>
      <c r="B46" t="str">
        <f>VLOOKUP(A46,'2018 EOS List'!A:B,2,FALSE)</f>
        <v>Henri</v>
      </c>
      <c r="C46" t="s">
        <v>125</v>
      </c>
      <c r="D46" t="s">
        <v>126</v>
      </c>
      <c r="E46" s="25">
        <v>288.19499999999999</v>
      </c>
      <c r="F46" s="25">
        <v>152.02000000000001</v>
      </c>
      <c r="G46" s="25">
        <v>150.93</v>
      </c>
      <c r="H46" t="s">
        <v>80</v>
      </c>
      <c r="I46" t="s">
        <v>91</v>
      </c>
      <c r="J46">
        <v>2005</v>
      </c>
      <c r="K46" t="str">
        <f>VLOOKUP(J46,'[1]Age Categories'!A:B,2,FALSE)</f>
        <v>U14</v>
      </c>
      <c r="L46" t="s">
        <v>57</v>
      </c>
    </row>
    <row r="47" spans="1:13" x14ac:dyDescent="0.25">
      <c r="A47">
        <v>201307933</v>
      </c>
      <c r="B47" t="str">
        <f>VLOOKUP(A47,'2018 EOS List'!A:B,2,FALSE)</f>
        <v>Henri</v>
      </c>
      <c r="C47" t="s">
        <v>125</v>
      </c>
      <c r="D47" t="s">
        <v>267</v>
      </c>
      <c r="E47" s="25">
        <v>161.48000000000002</v>
      </c>
      <c r="F47" s="25">
        <v>109.55499999999998</v>
      </c>
      <c r="G47" s="25">
        <v>114.53500000000001</v>
      </c>
      <c r="H47" t="s">
        <v>55</v>
      </c>
      <c r="I47" t="s">
        <v>56</v>
      </c>
      <c r="J47">
        <v>2003</v>
      </c>
      <c r="K47" t="str">
        <f>VLOOKUP(J47,'[1]Age Categories'!A:B,2,FALSE)</f>
        <v>U16</v>
      </c>
      <c r="L47" t="s">
        <v>57</v>
      </c>
      <c r="M47" t="s">
        <v>58</v>
      </c>
    </row>
    <row r="48" spans="1:13" x14ac:dyDescent="0.25">
      <c r="A48">
        <v>201307906</v>
      </c>
      <c r="B48" t="str">
        <f>VLOOKUP(A48,'2018 EOS List'!A:B,2,FALSE)</f>
        <v>Henry</v>
      </c>
      <c r="C48" t="s">
        <v>127</v>
      </c>
      <c r="D48" t="s">
        <v>128</v>
      </c>
      <c r="E48" s="25">
        <v>227.14999999999998</v>
      </c>
      <c r="F48" s="25">
        <v>268.80499999999995</v>
      </c>
      <c r="G48" s="25">
        <v>272.91999999999996</v>
      </c>
      <c r="H48" t="s">
        <v>106</v>
      </c>
      <c r="I48" t="s">
        <v>107</v>
      </c>
      <c r="J48">
        <v>2005</v>
      </c>
      <c r="K48" t="str">
        <f>VLOOKUP(J48,'[1]Age Categories'!A:B,2,FALSE)</f>
        <v>U14</v>
      </c>
      <c r="L48" t="s">
        <v>57</v>
      </c>
    </row>
    <row r="49" spans="1:13" x14ac:dyDescent="0.25">
      <c r="A49">
        <v>2016093856</v>
      </c>
      <c r="B49" t="str">
        <f>VLOOKUP(A49,'2018 EOS List'!A:B,2,FALSE)</f>
        <v>Holly</v>
      </c>
      <c r="C49" t="s">
        <v>129</v>
      </c>
      <c r="D49" t="s">
        <v>202</v>
      </c>
      <c r="E49" s="25">
        <v>990</v>
      </c>
      <c r="F49" s="25">
        <v>990</v>
      </c>
      <c r="G49" s="25">
        <v>990</v>
      </c>
      <c r="H49" t="s">
        <v>55</v>
      </c>
      <c r="I49" t="s">
        <v>56</v>
      </c>
      <c r="J49">
        <v>2003</v>
      </c>
      <c r="K49" t="str">
        <f>VLOOKUP(J49,'[1]Age Categories'!A:B,2,FALSE)</f>
        <v>U16</v>
      </c>
      <c r="L49" t="s">
        <v>52</v>
      </c>
    </row>
    <row r="50" spans="1:13" x14ac:dyDescent="0.25">
      <c r="A50">
        <v>2017061796</v>
      </c>
      <c r="B50" t="str">
        <f>VLOOKUP(A50,'2018 EOS List'!A:B,2,FALSE)</f>
        <v>Holly</v>
      </c>
      <c r="C50" t="s">
        <v>129</v>
      </c>
      <c r="D50" t="s">
        <v>269</v>
      </c>
      <c r="E50" s="25">
        <v>990</v>
      </c>
      <c r="F50" s="25">
        <v>990</v>
      </c>
      <c r="G50" s="25">
        <v>990</v>
      </c>
      <c r="H50" t="s">
        <v>51</v>
      </c>
      <c r="I50" t="s">
        <v>51</v>
      </c>
      <c r="J50">
        <v>2004</v>
      </c>
      <c r="K50" t="str">
        <f>VLOOKUP(J50,'[1]Age Categories'!A:B,2,FALSE)</f>
        <v>U16</v>
      </c>
      <c r="L50" t="s">
        <v>52</v>
      </c>
      <c r="M50" t="s">
        <v>58</v>
      </c>
    </row>
    <row r="51" spans="1:13" x14ac:dyDescent="0.25">
      <c r="A51">
        <v>2014092345</v>
      </c>
      <c r="B51" t="str">
        <f>VLOOKUP(A51,'2018 EOS List'!A:B,2,FALSE)</f>
        <v>Izak</v>
      </c>
      <c r="C51" t="s">
        <v>133</v>
      </c>
      <c r="D51" t="s">
        <v>134</v>
      </c>
      <c r="E51" s="25">
        <v>237</v>
      </c>
      <c r="F51" s="25">
        <v>238.46</v>
      </c>
      <c r="G51" s="25">
        <v>990</v>
      </c>
      <c r="I51" t="s">
        <v>135</v>
      </c>
      <c r="J51">
        <v>2005</v>
      </c>
      <c r="K51" t="str">
        <f>VLOOKUP(J51,'[1]Age Categories'!A:B,2,FALSE)</f>
        <v>U14</v>
      </c>
      <c r="L51" t="s">
        <v>57</v>
      </c>
      <c r="M51" t="s">
        <v>58</v>
      </c>
    </row>
    <row r="52" spans="1:13" x14ac:dyDescent="0.25">
      <c r="A52">
        <v>2014061778</v>
      </c>
      <c r="B52" t="str">
        <f>VLOOKUP(A52,'2018 EOS List'!A:B,2,FALSE)</f>
        <v>Jack</v>
      </c>
      <c r="C52" t="s">
        <v>270</v>
      </c>
      <c r="D52" t="s">
        <v>271</v>
      </c>
      <c r="E52" s="25">
        <v>85.495000000000005</v>
      </c>
      <c r="F52" s="25">
        <v>129.97999999999999</v>
      </c>
      <c r="G52" s="25">
        <v>140.03499999999997</v>
      </c>
      <c r="H52" t="s">
        <v>106</v>
      </c>
      <c r="I52" t="s">
        <v>107</v>
      </c>
      <c r="J52">
        <v>2004</v>
      </c>
      <c r="K52" t="str">
        <f>VLOOKUP(J52,'[1]Age Categories'!A:B,2,FALSE)</f>
        <v>U16</v>
      </c>
      <c r="L52" t="s">
        <v>57</v>
      </c>
      <c r="M52" t="s">
        <v>58</v>
      </c>
    </row>
    <row r="53" spans="1:13" x14ac:dyDescent="0.25">
      <c r="A53">
        <v>2015073124</v>
      </c>
      <c r="B53" t="str">
        <f>VLOOKUP(A53,'2018 EOS List'!A:B,2,FALSE)</f>
        <v>Jack</v>
      </c>
      <c r="C53" t="s">
        <v>270</v>
      </c>
      <c r="D53" t="s">
        <v>272</v>
      </c>
      <c r="E53" s="25">
        <v>196.73599999999999</v>
      </c>
      <c r="F53" s="25">
        <v>178.465</v>
      </c>
      <c r="G53" s="25">
        <v>990</v>
      </c>
      <c r="I53" t="s">
        <v>56</v>
      </c>
      <c r="J53">
        <v>2004</v>
      </c>
      <c r="K53" t="str">
        <f>VLOOKUP(J53,'[1]Age Categories'!A:B,2,FALSE)</f>
        <v>U16</v>
      </c>
      <c r="L53" t="s">
        <v>57</v>
      </c>
      <c r="M53" t="s">
        <v>58</v>
      </c>
    </row>
    <row r="54" spans="1:13" x14ac:dyDescent="0.25">
      <c r="A54">
        <v>201306273</v>
      </c>
      <c r="B54" t="str">
        <f>VLOOKUP(A54,'2018 EOS List'!A:B,2,FALSE)</f>
        <v>Jaime</v>
      </c>
      <c r="C54" t="s">
        <v>138</v>
      </c>
      <c r="D54" t="s">
        <v>139</v>
      </c>
      <c r="E54" s="25">
        <v>235.06</v>
      </c>
      <c r="F54" s="25">
        <v>177.76</v>
      </c>
      <c r="G54" s="25">
        <v>990</v>
      </c>
      <c r="J54">
        <v>2005</v>
      </c>
      <c r="K54" t="str">
        <f>VLOOKUP(J54,'[1]Age Categories'!A:B,2,FALSE)</f>
        <v>U14</v>
      </c>
      <c r="L54" t="s">
        <v>52</v>
      </c>
    </row>
    <row r="55" spans="1:13" x14ac:dyDescent="0.25">
      <c r="A55">
        <v>2015062970</v>
      </c>
      <c r="B55" t="str">
        <f>VLOOKUP(A55,'2018 EOS List'!A:B,2,FALSE)</f>
        <v>Jake</v>
      </c>
      <c r="C55" t="s">
        <v>273</v>
      </c>
      <c r="D55" t="s">
        <v>93</v>
      </c>
      <c r="E55" s="25">
        <v>990</v>
      </c>
      <c r="F55" s="25">
        <v>199.91499999999999</v>
      </c>
      <c r="G55" s="25">
        <v>990</v>
      </c>
      <c r="I55" t="s">
        <v>81</v>
      </c>
      <c r="J55">
        <v>2004</v>
      </c>
      <c r="K55" t="str">
        <f>VLOOKUP(J55,'[1]Age Categories'!A:B,2,FALSE)</f>
        <v>U16</v>
      </c>
      <c r="L55" t="s">
        <v>57</v>
      </c>
      <c r="M55" t="s">
        <v>94</v>
      </c>
    </row>
    <row r="56" spans="1:13" x14ac:dyDescent="0.25">
      <c r="A56">
        <v>2017061802</v>
      </c>
      <c r="B56" t="str">
        <f>VLOOKUP(A56,'2018 EOS List'!A:B,2,FALSE)</f>
        <v>James</v>
      </c>
      <c r="C56" t="s">
        <v>274</v>
      </c>
      <c r="D56" t="s">
        <v>275</v>
      </c>
      <c r="E56" s="25">
        <v>990</v>
      </c>
      <c r="F56" s="25">
        <v>990</v>
      </c>
      <c r="G56" s="25">
        <v>990</v>
      </c>
      <c r="J56">
        <v>2004</v>
      </c>
      <c r="K56" t="str">
        <f>VLOOKUP(J56,'[1]Age Categories'!A:B,2,FALSE)</f>
        <v>U16</v>
      </c>
      <c r="L56" t="s">
        <v>57</v>
      </c>
      <c r="M56" t="s">
        <v>58</v>
      </c>
    </row>
    <row r="57" spans="1:13" x14ac:dyDescent="0.25">
      <c r="A57">
        <v>2014061820</v>
      </c>
      <c r="B57" t="str">
        <f>VLOOKUP(A57,'2018 EOS List'!A:B,2,FALSE)</f>
        <v>James</v>
      </c>
      <c r="C57" t="s">
        <v>274</v>
      </c>
      <c r="D57" t="s">
        <v>276</v>
      </c>
      <c r="E57" s="25">
        <v>102.93</v>
      </c>
      <c r="F57" s="25">
        <v>126.41499999999999</v>
      </c>
      <c r="G57" s="25">
        <v>158.07</v>
      </c>
      <c r="H57" t="s">
        <v>153</v>
      </c>
      <c r="I57" t="s">
        <v>71</v>
      </c>
      <c r="J57">
        <v>2003</v>
      </c>
      <c r="K57" t="str">
        <f>VLOOKUP(J57,'[1]Age Categories'!A:B,2,FALSE)</f>
        <v>U16</v>
      </c>
      <c r="L57" t="s">
        <v>57</v>
      </c>
      <c r="M57" t="s">
        <v>58</v>
      </c>
    </row>
    <row r="58" spans="1:13" x14ac:dyDescent="0.25">
      <c r="A58">
        <v>2016093879</v>
      </c>
      <c r="B58" t="str">
        <f>VLOOKUP(A58,'2018 EOS List'!A:B,2,FALSE)</f>
        <v>James</v>
      </c>
      <c r="C58" t="s">
        <v>274</v>
      </c>
      <c r="D58" t="s">
        <v>433</v>
      </c>
      <c r="E58" s="25">
        <v>269.75599999999997</v>
      </c>
      <c r="F58" s="25">
        <v>187.845</v>
      </c>
      <c r="G58" s="25">
        <v>990</v>
      </c>
      <c r="H58" t="s">
        <v>61</v>
      </c>
      <c r="I58" t="s">
        <v>61</v>
      </c>
      <c r="J58">
        <v>2000</v>
      </c>
      <c r="K58" t="str">
        <f>VLOOKUP(J58,'[1]Age Categories'!A:B,2,FALSE)</f>
        <v>U19</v>
      </c>
      <c r="L58" t="s">
        <v>57</v>
      </c>
      <c r="M58" t="s">
        <v>58</v>
      </c>
    </row>
    <row r="59" spans="1:13" x14ac:dyDescent="0.25">
      <c r="A59">
        <v>2016071150</v>
      </c>
      <c r="B59" t="str">
        <f>VLOOKUP(A59,'2018 EOS List'!A:B,2,FALSE)</f>
        <v>James</v>
      </c>
      <c r="C59" t="s">
        <v>274</v>
      </c>
      <c r="D59" t="s">
        <v>264</v>
      </c>
      <c r="E59" s="25">
        <v>211.125</v>
      </c>
      <c r="F59" s="25">
        <v>209.285</v>
      </c>
      <c r="G59" s="25">
        <v>990</v>
      </c>
      <c r="J59">
        <v>2002</v>
      </c>
      <c r="K59" t="str">
        <f>VLOOKUP(J59,'[1]Age Categories'!A:B,2,FALSE)</f>
        <v>U19</v>
      </c>
      <c r="L59" t="s">
        <v>57</v>
      </c>
    </row>
    <row r="60" spans="1:13" x14ac:dyDescent="0.25">
      <c r="A60">
        <v>2017080060</v>
      </c>
      <c r="B60" t="str">
        <f>VLOOKUP(A60,'2018 EOS List'!A:B,2,FALSE)</f>
        <v>Janet</v>
      </c>
      <c r="C60" t="s">
        <v>494</v>
      </c>
      <c r="D60" t="s">
        <v>182</v>
      </c>
      <c r="E60" s="25">
        <v>990</v>
      </c>
      <c r="F60" s="25">
        <v>990</v>
      </c>
      <c r="G60" s="25">
        <v>990</v>
      </c>
      <c r="J60">
        <v>1973</v>
      </c>
      <c r="K60" t="s">
        <v>492</v>
      </c>
      <c r="L60" t="s">
        <v>52</v>
      </c>
      <c r="M60" t="s">
        <v>58</v>
      </c>
    </row>
    <row r="61" spans="1:13" x14ac:dyDescent="0.25">
      <c r="A61">
        <v>2014071918</v>
      </c>
      <c r="B61" t="str">
        <f>VLOOKUP(A61,'2018 EOS List'!A:B,2,FALSE)</f>
        <v>Jay</v>
      </c>
      <c r="C61" t="s">
        <v>434</v>
      </c>
      <c r="D61" t="s">
        <v>435</v>
      </c>
      <c r="E61" s="25">
        <v>191.39600000000002</v>
      </c>
      <c r="F61" s="25">
        <v>143.51</v>
      </c>
      <c r="G61" s="25">
        <v>151.42999999999995</v>
      </c>
      <c r="H61" t="s">
        <v>80</v>
      </c>
      <c r="I61" t="s">
        <v>383</v>
      </c>
      <c r="J61">
        <v>2001</v>
      </c>
      <c r="K61" t="str">
        <f>VLOOKUP(J61,'[1]Age Categories'!A:B,2,FALSE)</f>
        <v>U19</v>
      </c>
      <c r="L61" t="s">
        <v>57</v>
      </c>
      <c r="M61" t="s">
        <v>58</v>
      </c>
    </row>
    <row r="62" spans="1:13" x14ac:dyDescent="0.25">
      <c r="A62">
        <v>201307704</v>
      </c>
      <c r="B62" t="str">
        <f>VLOOKUP(A62,'2018 EOS List'!A:B,2,FALSE)</f>
        <v>Jesse</v>
      </c>
      <c r="C62" t="s">
        <v>144</v>
      </c>
      <c r="D62" t="s">
        <v>145</v>
      </c>
      <c r="E62" s="25">
        <v>162.05500000000001</v>
      </c>
      <c r="F62" s="25">
        <v>155.49999999999997</v>
      </c>
      <c r="G62" s="25">
        <v>196.815</v>
      </c>
      <c r="H62" t="s">
        <v>80</v>
      </c>
      <c r="I62" t="s">
        <v>81</v>
      </c>
      <c r="J62">
        <v>2005</v>
      </c>
      <c r="K62" t="str">
        <f>VLOOKUP(J62,'[1]Age Categories'!A:B,2,FALSE)</f>
        <v>U14</v>
      </c>
      <c r="L62" t="s">
        <v>57</v>
      </c>
      <c r="M62" t="s">
        <v>58</v>
      </c>
    </row>
    <row r="63" spans="1:13" x14ac:dyDescent="0.25">
      <c r="A63">
        <v>2014071989</v>
      </c>
      <c r="B63" t="str">
        <f>VLOOKUP(A63,'2018 EOS List'!A:B,2,FALSE)</f>
        <v>Jessica</v>
      </c>
      <c r="C63" t="s">
        <v>146</v>
      </c>
      <c r="D63" t="s">
        <v>147</v>
      </c>
      <c r="E63" s="25">
        <v>990</v>
      </c>
      <c r="F63" s="25">
        <v>990</v>
      </c>
      <c r="G63" s="25">
        <v>990</v>
      </c>
      <c r="H63" t="s">
        <v>80</v>
      </c>
      <c r="I63" t="s">
        <v>91</v>
      </c>
      <c r="J63">
        <v>2005</v>
      </c>
      <c r="K63" t="str">
        <f>VLOOKUP(J63,'[1]Age Categories'!A:B,2,FALSE)</f>
        <v>U14</v>
      </c>
      <c r="L63" t="s">
        <v>52</v>
      </c>
    </row>
    <row r="64" spans="1:13" x14ac:dyDescent="0.25">
      <c r="A64">
        <v>201306313</v>
      </c>
      <c r="B64" t="str">
        <f>VLOOKUP(A64,'2018 EOS List'!A:B,2,FALSE)</f>
        <v>Jessica</v>
      </c>
      <c r="C64" t="s">
        <v>146</v>
      </c>
      <c r="D64" t="s">
        <v>237</v>
      </c>
      <c r="E64" s="25">
        <v>66.5</v>
      </c>
      <c r="F64" s="25">
        <v>58.105000000000018</v>
      </c>
      <c r="G64" s="25">
        <v>50</v>
      </c>
      <c r="H64" t="s">
        <v>106</v>
      </c>
      <c r="I64" t="s">
        <v>107</v>
      </c>
      <c r="J64">
        <v>2002</v>
      </c>
      <c r="K64" t="str">
        <f>VLOOKUP(J64,'[1]Age Categories'!A:B,2,FALSE)</f>
        <v>U19</v>
      </c>
      <c r="L64" t="s">
        <v>52</v>
      </c>
      <c r="M64" t="s">
        <v>58</v>
      </c>
    </row>
    <row r="65" spans="1:13" x14ac:dyDescent="0.25">
      <c r="A65">
        <v>2014072133</v>
      </c>
      <c r="B65" t="str">
        <f>VLOOKUP(A65,'2018 EOS List'!A:B,2,FALSE)</f>
        <v>Jini</v>
      </c>
      <c r="C65" t="s">
        <v>278</v>
      </c>
      <c r="D65" t="s">
        <v>160</v>
      </c>
      <c r="E65" s="25">
        <v>70.180000000000007</v>
      </c>
      <c r="F65" s="25">
        <v>62.605000000000018</v>
      </c>
      <c r="G65" s="25">
        <v>70.854999999999961</v>
      </c>
      <c r="H65" t="s">
        <v>106</v>
      </c>
      <c r="I65" t="s">
        <v>107</v>
      </c>
      <c r="J65">
        <v>2003</v>
      </c>
      <c r="K65" t="str">
        <f>VLOOKUP(J65,'[1]Age Categories'!A:B,2,FALSE)</f>
        <v>U16</v>
      </c>
      <c r="L65" t="s">
        <v>52</v>
      </c>
      <c r="M65" t="s">
        <v>97</v>
      </c>
    </row>
    <row r="66" spans="1:13" x14ac:dyDescent="0.25">
      <c r="A66">
        <v>2017071925</v>
      </c>
      <c r="B66" t="str">
        <f>VLOOKUP(A66,'2018 EOS List'!A:B,2,FALSE)</f>
        <v>Joelie</v>
      </c>
      <c r="C66" t="s">
        <v>279</v>
      </c>
      <c r="D66" t="s">
        <v>63</v>
      </c>
      <c r="E66" s="25">
        <v>990</v>
      </c>
      <c r="F66" s="25">
        <v>990</v>
      </c>
      <c r="G66" s="25">
        <v>990</v>
      </c>
      <c r="H66" t="s">
        <v>61</v>
      </c>
      <c r="I66" t="s">
        <v>61</v>
      </c>
      <c r="J66">
        <v>2004</v>
      </c>
      <c r="K66" t="str">
        <f>VLOOKUP(J66,'[1]Age Categories'!A:B,2,FALSE)</f>
        <v>U16</v>
      </c>
      <c r="L66" t="s">
        <v>52</v>
      </c>
      <c r="M66" t="s">
        <v>58</v>
      </c>
    </row>
    <row r="67" spans="1:13" x14ac:dyDescent="0.25">
      <c r="A67">
        <v>201306257</v>
      </c>
      <c r="B67" t="str">
        <f>VLOOKUP(A67,'2018 EOS List'!A:B,2,FALSE)</f>
        <v>Jonathan</v>
      </c>
      <c r="C67" t="s">
        <v>280</v>
      </c>
      <c r="D67" t="s">
        <v>281</v>
      </c>
      <c r="E67" s="25">
        <v>497.08400000000006</v>
      </c>
      <c r="F67" s="25">
        <v>357.01499999999999</v>
      </c>
      <c r="G67" s="25">
        <v>990</v>
      </c>
      <c r="H67" t="s">
        <v>61</v>
      </c>
      <c r="I67" t="s">
        <v>61</v>
      </c>
      <c r="J67">
        <v>2004</v>
      </c>
      <c r="K67" t="str">
        <f>VLOOKUP(J67,'[1]Age Categories'!A:B,2,FALSE)</f>
        <v>U16</v>
      </c>
      <c r="L67" t="s">
        <v>57</v>
      </c>
    </row>
    <row r="68" spans="1:13" x14ac:dyDescent="0.25">
      <c r="A68">
        <v>2016062285</v>
      </c>
      <c r="B68" t="str">
        <f>VLOOKUP(A68,'2018 EOS List'!A:B,2,FALSE)</f>
        <v>Jorja</v>
      </c>
      <c r="C68" t="s">
        <v>151</v>
      </c>
      <c r="D68" t="s">
        <v>152</v>
      </c>
      <c r="E68" s="25">
        <v>247.94499999999999</v>
      </c>
      <c r="F68" s="25">
        <v>235.62</v>
      </c>
      <c r="G68" s="25">
        <v>990</v>
      </c>
      <c r="H68" t="s">
        <v>153</v>
      </c>
      <c r="I68" t="s">
        <v>71</v>
      </c>
      <c r="J68">
        <v>2005</v>
      </c>
      <c r="K68" t="str">
        <f>VLOOKUP(J68,'[1]Age Categories'!A:B,2,FALSE)</f>
        <v>U14</v>
      </c>
      <c r="L68" t="s">
        <v>52</v>
      </c>
    </row>
    <row r="69" spans="1:13" x14ac:dyDescent="0.25">
      <c r="A69">
        <v>201306133</v>
      </c>
      <c r="B69" t="str">
        <f>VLOOKUP(A69,'2018 EOS List'!A:B,2,FALSE)</f>
        <v>Joseph</v>
      </c>
      <c r="C69" t="s">
        <v>487</v>
      </c>
      <c r="D69" t="s">
        <v>488</v>
      </c>
      <c r="E69" s="25">
        <v>76.52</v>
      </c>
      <c r="F69" s="25">
        <v>28.534999999999997</v>
      </c>
      <c r="G69" s="25">
        <v>97.684999999999988</v>
      </c>
      <c r="H69" t="s">
        <v>51</v>
      </c>
      <c r="I69" t="s">
        <v>51</v>
      </c>
      <c r="J69">
        <v>1999</v>
      </c>
      <c r="K69" t="str">
        <f>VLOOKUP(J69,'[1]Age Categories'!A:B,2,FALSE)</f>
        <v>U21</v>
      </c>
      <c r="L69" t="s">
        <v>57</v>
      </c>
      <c r="M69" t="s">
        <v>58</v>
      </c>
    </row>
    <row r="70" spans="1:13" x14ac:dyDescent="0.25">
      <c r="A70">
        <v>2016062265</v>
      </c>
      <c r="B70" t="str">
        <f>VLOOKUP(A70,'2018 EOS List'!A:B,2,FALSE)</f>
        <v>Joshua</v>
      </c>
      <c r="C70" t="s">
        <v>154</v>
      </c>
      <c r="D70" t="s">
        <v>155</v>
      </c>
      <c r="E70" s="25">
        <v>294.34000000000003</v>
      </c>
      <c r="F70" s="25">
        <v>990</v>
      </c>
      <c r="G70" s="25">
        <v>990</v>
      </c>
      <c r="H70" t="s">
        <v>51</v>
      </c>
      <c r="I70" t="s">
        <v>51</v>
      </c>
      <c r="J70">
        <v>2005</v>
      </c>
      <c r="K70" t="str">
        <f>VLOOKUP(J70,'[1]Age Categories'!A:B,2,FALSE)</f>
        <v>U14</v>
      </c>
      <c r="L70" t="s">
        <v>57</v>
      </c>
    </row>
    <row r="71" spans="1:13" x14ac:dyDescent="0.25">
      <c r="A71">
        <v>2017071912</v>
      </c>
      <c r="B71" t="str">
        <f>VLOOKUP(A71,'2018 EOS List'!A:B,2,FALSE)</f>
        <v>Joshua</v>
      </c>
      <c r="C71" t="s">
        <v>154</v>
      </c>
      <c r="D71" t="s">
        <v>156</v>
      </c>
      <c r="E71" s="25">
        <v>990</v>
      </c>
      <c r="F71" s="25">
        <v>990</v>
      </c>
      <c r="G71" s="25">
        <v>990</v>
      </c>
      <c r="I71" t="s">
        <v>91</v>
      </c>
      <c r="J71">
        <v>2005</v>
      </c>
      <c r="K71" t="str">
        <f>VLOOKUP(J71,'[1]Age Categories'!A:B,2,FALSE)</f>
        <v>U14</v>
      </c>
      <c r="L71" t="s">
        <v>57</v>
      </c>
      <c r="M71" t="s">
        <v>157</v>
      </c>
    </row>
    <row r="72" spans="1:13" x14ac:dyDescent="0.25">
      <c r="A72">
        <v>201307905</v>
      </c>
      <c r="B72" t="str">
        <f>VLOOKUP(A72,'2018 EOS List'!A:B,2,FALSE)</f>
        <v>Katie</v>
      </c>
      <c r="C72" t="s">
        <v>440</v>
      </c>
      <c r="D72" t="s">
        <v>128</v>
      </c>
      <c r="E72" s="25">
        <v>137.57499999999999</v>
      </c>
      <c r="F72" s="25">
        <v>106.495</v>
      </c>
      <c r="G72" s="25">
        <v>227.73999999999995</v>
      </c>
      <c r="H72" t="s">
        <v>106</v>
      </c>
      <c r="I72" t="s">
        <v>107</v>
      </c>
      <c r="J72">
        <v>2002</v>
      </c>
      <c r="K72" t="str">
        <f>VLOOKUP(J72,'[1]Age Categories'!A:B,2,FALSE)</f>
        <v>U19</v>
      </c>
      <c r="L72" t="s">
        <v>52</v>
      </c>
    </row>
    <row r="73" spans="1:13" x14ac:dyDescent="0.25">
      <c r="A73">
        <v>201307795</v>
      </c>
      <c r="B73" t="str">
        <f>VLOOKUP(A73,'2018 EOS List'!A:B,2,FALSE)</f>
        <v>Keir</v>
      </c>
      <c r="C73" t="s">
        <v>441</v>
      </c>
      <c r="D73" t="s">
        <v>205</v>
      </c>
      <c r="E73" s="25">
        <v>98.600000000000023</v>
      </c>
      <c r="F73" s="25">
        <v>78.474999999999994</v>
      </c>
      <c r="G73" s="25">
        <v>142.96999999999997</v>
      </c>
      <c r="H73" t="s">
        <v>106</v>
      </c>
      <c r="J73">
        <v>2002</v>
      </c>
      <c r="K73" t="str">
        <f>VLOOKUP(J73,'[1]Age Categories'!A:B,2,FALSE)</f>
        <v>U19</v>
      </c>
      <c r="L73" t="s">
        <v>57</v>
      </c>
    </row>
    <row r="74" spans="1:13" x14ac:dyDescent="0.25">
      <c r="A74">
        <v>2016081444</v>
      </c>
      <c r="B74" t="str">
        <f>VLOOKUP(A74,'2018 EOS List'!A:B,2,FALSE)</f>
        <v>Kwanu</v>
      </c>
      <c r="C74" t="s">
        <v>293</v>
      </c>
      <c r="D74" t="s">
        <v>285</v>
      </c>
      <c r="E74" s="25">
        <v>990</v>
      </c>
      <c r="F74" s="25">
        <v>990</v>
      </c>
      <c r="G74" s="25">
        <v>990</v>
      </c>
      <c r="J74">
        <v>2003</v>
      </c>
      <c r="K74" t="str">
        <f>VLOOKUP(J74,'[1]Age Categories'!A:B,2,FALSE)</f>
        <v>U16</v>
      </c>
      <c r="L74" t="s">
        <v>57</v>
      </c>
      <c r="M74" t="s">
        <v>97</v>
      </c>
    </row>
    <row r="75" spans="1:13" x14ac:dyDescent="0.25">
      <c r="A75">
        <v>2014102685</v>
      </c>
      <c r="B75" t="str">
        <f>VLOOKUP(A75,'2018 EOS List'!A:B,2,FALSE)</f>
        <v>Liam</v>
      </c>
      <c r="C75" t="s">
        <v>444</v>
      </c>
      <c r="D75" t="s">
        <v>445</v>
      </c>
      <c r="E75" s="25">
        <v>990</v>
      </c>
      <c r="F75" s="25">
        <v>286.625</v>
      </c>
      <c r="G75" s="25">
        <v>224.8549999999999</v>
      </c>
      <c r="H75" t="s">
        <v>51</v>
      </c>
      <c r="I75" t="s">
        <v>51</v>
      </c>
      <c r="J75">
        <v>2001</v>
      </c>
      <c r="K75" t="str">
        <f>VLOOKUP(J75,'[1]Age Categories'!A:B,2,FALSE)</f>
        <v>U19</v>
      </c>
      <c r="L75" t="s">
        <v>57</v>
      </c>
      <c r="M75" t="s">
        <v>58</v>
      </c>
    </row>
    <row r="76" spans="1:13" x14ac:dyDescent="0.25">
      <c r="A76">
        <v>2016062270</v>
      </c>
      <c r="B76" t="str">
        <f>VLOOKUP(A76,'2018 EOS List'!A:B,2,FALSE)</f>
        <v>Lily</v>
      </c>
      <c r="C76" t="s">
        <v>447</v>
      </c>
      <c r="D76" t="s">
        <v>63</v>
      </c>
      <c r="E76" s="25">
        <v>268.62</v>
      </c>
      <c r="F76" s="25">
        <v>206.07000000000005</v>
      </c>
      <c r="G76" s="25">
        <v>194.03499999999997</v>
      </c>
      <c r="H76" t="s">
        <v>55</v>
      </c>
      <c r="I76" t="s">
        <v>56</v>
      </c>
      <c r="J76">
        <v>2002</v>
      </c>
      <c r="K76" t="str">
        <f>VLOOKUP(J76,'[1]Age Categories'!A:B,2,FALSE)</f>
        <v>U19</v>
      </c>
      <c r="L76" t="s">
        <v>52</v>
      </c>
      <c r="M76" t="s">
        <v>58</v>
      </c>
    </row>
    <row r="77" spans="1:13" x14ac:dyDescent="0.25">
      <c r="A77">
        <v>2018033959</v>
      </c>
      <c r="B77" t="str">
        <f>VLOOKUP(A77,'2018 EOS List'!A:B,2,FALSE)</f>
        <v>Louie</v>
      </c>
      <c r="C77" t="s">
        <v>162</v>
      </c>
      <c r="D77" t="s">
        <v>163</v>
      </c>
      <c r="E77" s="25">
        <v>990</v>
      </c>
      <c r="F77" s="25">
        <v>990</v>
      </c>
      <c r="G77" s="25">
        <v>990</v>
      </c>
      <c r="I77" t="s">
        <v>164</v>
      </c>
      <c r="J77">
        <v>2005</v>
      </c>
      <c r="K77" t="str">
        <f>VLOOKUP(J77,'[1]Age Categories'!A:B,2,FALSE)</f>
        <v>U14</v>
      </c>
      <c r="L77" t="s">
        <v>57</v>
      </c>
    </row>
    <row r="78" spans="1:13" x14ac:dyDescent="0.25">
      <c r="A78">
        <v>2016081259</v>
      </c>
      <c r="B78" t="str">
        <f>VLOOKUP(A78,'2018 EOS List'!A:B,2,FALSE)</f>
        <v>Lucas</v>
      </c>
      <c r="C78" t="s">
        <v>299</v>
      </c>
      <c r="D78" t="s">
        <v>301</v>
      </c>
      <c r="E78" s="25">
        <v>191.35500000000002</v>
      </c>
      <c r="F78" s="25">
        <v>209.20699999999999</v>
      </c>
      <c r="G78" s="25">
        <v>990</v>
      </c>
      <c r="H78" t="s">
        <v>153</v>
      </c>
      <c r="I78" t="s">
        <v>71</v>
      </c>
      <c r="J78">
        <v>2004</v>
      </c>
      <c r="K78" t="str">
        <f>VLOOKUP(J78,'[1]Age Categories'!A:B,2,FALSE)</f>
        <v>U16</v>
      </c>
      <c r="L78" t="s">
        <v>57</v>
      </c>
    </row>
    <row r="79" spans="1:13" x14ac:dyDescent="0.25">
      <c r="A79">
        <v>2016071196</v>
      </c>
      <c r="B79" t="str">
        <f>VLOOKUP(A79,'2018 EOS List'!A:B,2,FALSE)</f>
        <v>Lucia</v>
      </c>
      <c r="C79" t="s">
        <v>302</v>
      </c>
      <c r="D79" t="s">
        <v>303</v>
      </c>
      <c r="E79" s="25">
        <v>990</v>
      </c>
      <c r="F79" s="25">
        <v>990</v>
      </c>
      <c r="G79" s="25">
        <v>990</v>
      </c>
      <c r="I79" t="s">
        <v>107</v>
      </c>
      <c r="J79">
        <v>2004</v>
      </c>
      <c r="K79" t="str">
        <f>VLOOKUP(J79,'[1]Age Categories'!A:B,2,FALSE)</f>
        <v>U16</v>
      </c>
      <c r="L79" t="s">
        <v>52</v>
      </c>
    </row>
    <row r="80" spans="1:13" x14ac:dyDescent="0.25">
      <c r="A80">
        <v>201306237</v>
      </c>
      <c r="B80" t="str">
        <f>VLOOKUP(A80,'2018 EOS List'!A:B,2,FALSE)</f>
        <v>Lucy</v>
      </c>
      <c r="C80" t="s">
        <v>167</v>
      </c>
      <c r="D80" t="s">
        <v>168</v>
      </c>
      <c r="E80" s="25">
        <v>990</v>
      </c>
      <c r="F80" s="25">
        <v>990</v>
      </c>
      <c r="G80" s="25">
        <v>990</v>
      </c>
      <c r="H80" t="s">
        <v>51</v>
      </c>
      <c r="J80">
        <v>2005</v>
      </c>
      <c r="K80" t="str">
        <f>VLOOKUP(J80,'[1]Age Categories'!A:B,2,FALSE)</f>
        <v>U14</v>
      </c>
      <c r="L80" t="s">
        <v>52</v>
      </c>
    </row>
    <row r="81" spans="1:13" x14ac:dyDescent="0.25">
      <c r="A81">
        <v>2017080013</v>
      </c>
      <c r="B81" t="str">
        <f>VLOOKUP(A81,'2018 EOS List'!A:B,2,FALSE)</f>
        <v>Luke</v>
      </c>
      <c r="C81" t="s">
        <v>169</v>
      </c>
      <c r="D81" t="s">
        <v>170</v>
      </c>
      <c r="E81" s="25">
        <v>990</v>
      </c>
      <c r="F81" s="25">
        <v>990</v>
      </c>
      <c r="G81" s="25">
        <v>990</v>
      </c>
      <c r="I81" t="s">
        <v>81</v>
      </c>
      <c r="J81">
        <v>2005</v>
      </c>
      <c r="K81" t="str">
        <f>VLOOKUP(J81,'[1]Age Categories'!A:B,2,FALSE)</f>
        <v>U14</v>
      </c>
      <c r="L81" t="s">
        <v>57</v>
      </c>
      <c r="M81" t="s">
        <v>94</v>
      </c>
    </row>
    <row r="82" spans="1:13" x14ac:dyDescent="0.25">
      <c r="A82">
        <v>201306123</v>
      </c>
      <c r="B82" t="str">
        <f>VLOOKUP(A82,'2018 EOS List'!A:B,2,FALSE)</f>
        <v>Mackenzie</v>
      </c>
      <c r="C82" t="s">
        <v>304</v>
      </c>
      <c r="D82" t="s">
        <v>305</v>
      </c>
      <c r="E82" s="25">
        <v>136.22500000000002</v>
      </c>
      <c r="F82" s="25">
        <v>90.925000000000011</v>
      </c>
      <c r="G82" s="25">
        <v>136.12</v>
      </c>
      <c r="H82" t="s">
        <v>131</v>
      </c>
      <c r="I82" t="s">
        <v>132</v>
      </c>
      <c r="J82">
        <v>2003</v>
      </c>
      <c r="K82" t="str">
        <f>VLOOKUP(J82,'[1]Age Categories'!A:B,2,FALSE)</f>
        <v>U16</v>
      </c>
      <c r="L82" t="s">
        <v>52</v>
      </c>
    </row>
    <row r="83" spans="1:13" x14ac:dyDescent="0.25">
      <c r="A83">
        <v>2015042943</v>
      </c>
      <c r="B83" t="str">
        <f>VLOOKUP(A83,'2018 EOS List'!A:B,2,FALSE)</f>
        <v>Matt</v>
      </c>
      <c r="C83" t="s">
        <v>309</v>
      </c>
      <c r="D83" t="s">
        <v>310</v>
      </c>
      <c r="E83" s="25">
        <v>163.35499999999999</v>
      </c>
      <c r="F83" s="25">
        <v>170.69500000000002</v>
      </c>
      <c r="G83" s="25">
        <v>154.23500000000001</v>
      </c>
      <c r="H83" t="s">
        <v>80</v>
      </c>
      <c r="I83" t="s">
        <v>91</v>
      </c>
      <c r="J83">
        <v>2004</v>
      </c>
      <c r="K83" t="str">
        <f>VLOOKUP(J83,'[1]Age Categories'!A:B,2,FALSE)</f>
        <v>U16</v>
      </c>
      <c r="L83" t="s">
        <v>57</v>
      </c>
      <c r="M83" t="s">
        <v>58</v>
      </c>
    </row>
    <row r="84" spans="1:13" x14ac:dyDescent="0.25">
      <c r="A84">
        <v>201307621</v>
      </c>
      <c r="B84" t="str">
        <f>VLOOKUP(A84,'2018 EOS List'!A:B,2,FALSE)</f>
        <v>Meg</v>
      </c>
      <c r="C84" t="s">
        <v>314</v>
      </c>
      <c r="D84" t="s">
        <v>116</v>
      </c>
      <c r="E84" s="25">
        <v>130.095</v>
      </c>
      <c r="F84" s="25">
        <v>150.22500000000002</v>
      </c>
      <c r="G84" s="25">
        <v>164.03999999999996</v>
      </c>
      <c r="H84" t="s">
        <v>80</v>
      </c>
      <c r="I84" t="s">
        <v>91</v>
      </c>
      <c r="J84">
        <v>2003</v>
      </c>
      <c r="K84" t="str">
        <f>VLOOKUP(J84,'[1]Age Categories'!A:B,2,FALSE)</f>
        <v>U16</v>
      </c>
      <c r="L84" t="s">
        <v>52</v>
      </c>
    </row>
    <row r="85" spans="1:13" x14ac:dyDescent="0.25">
      <c r="A85">
        <v>2014072123</v>
      </c>
      <c r="B85" t="str">
        <f>VLOOKUP(A85,'2018 EOS List'!A:B,2,FALSE)</f>
        <v>Megan</v>
      </c>
      <c r="C85" t="s">
        <v>315</v>
      </c>
      <c r="D85" t="s">
        <v>316</v>
      </c>
      <c r="E85" s="25">
        <v>990</v>
      </c>
      <c r="F85" s="25">
        <v>522.6350000000001</v>
      </c>
      <c r="G85" s="25">
        <v>990</v>
      </c>
      <c r="H85" t="s">
        <v>61</v>
      </c>
      <c r="I85" t="s">
        <v>61</v>
      </c>
      <c r="J85">
        <v>2003</v>
      </c>
      <c r="K85" t="str">
        <f>VLOOKUP(J85,'[1]Age Categories'!A:B,2,FALSE)</f>
        <v>U16</v>
      </c>
      <c r="L85" t="s">
        <v>52</v>
      </c>
    </row>
    <row r="86" spans="1:13" x14ac:dyDescent="0.25">
      <c r="A86">
        <v>201307920</v>
      </c>
      <c r="B86" t="str">
        <f>VLOOKUP(A86,'2018 EOS List'!A:B,2,FALSE)</f>
        <v>Meghan</v>
      </c>
      <c r="C86" t="s">
        <v>461</v>
      </c>
      <c r="D86" t="s">
        <v>462</v>
      </c>
      <c r="E86" s="25">
        <v>101.89499999999998</v>
      </c>
      <c r="F86" s="25">
        <v>56.210000000000008</v>
      </c>
      <c r="G86" s="25">
        <v>56.274999999999977</v>
      </c>
      <c r="H86" t="s">
        <v>80</v>
      </c>
      <c r="I86" t="s">
        <v>91</v>
      </c>
      <c r="J86">
        <v>2002</v>
      </c>
      <c r="K86" t="str">
        <f>VLOOKUP(J86,'[1]Age Categories'!A:B,2,FALSE)</f>
        <v>U19</v>
      </c>
      <c r="L86" t="s">
        <v>52</v>
      </c>
    </row>
    <row r="87" spans="1:13" x14ac:dyDescent="0.25">
      <c r="A87">
        <v>201307952</v>
      </c>
      <c r="B87" t="str">
        <f>VLOOKUP(A87,'2018 EOS List'!A:B,2,FALSE)</f>
        <v>Michol</v>
      </c>
      <c r="C87" t="s">
        <v>317</v>
      </c>
      <c r="D87" t="s">
        <v>318</v>
      </c>
      <c r="E87" s="25">
        <v>114.15</v>
      </c>
      <c r="F87" s="25">
        <v>86.615000000000009</v>
      </c>
      <c r="G87" s="25">
        <v>172.22500000000002</v>
      </c>
      <c r="H87" t="s">
        <v>153</v>
      </c>
      <c r="I87" t="s">
        <v>71</v>
      </c>
      <c r="J87">
        <v>2004</v>
      </c>
      <c r="K87" t="str">
        <f>VLOOKUP(J87,'[1]Age Categories'!A:B,2,FALSE)</f>
        <v>U16</v>
      </c>
      <c r="L87" t="s">
        <v>52</v>
      </c>
      <c r="M87" t="s">
        <v>58</v>
      </c>
    </row>
    <row r="88" spans="1:13" x14ac:dyDescent="0.25">
      <c r="A88">
        <v>201307992</v>
      </c>
      <c r="B88" t="str">
        <f>VLOOKUP(A88,'2018 EOS List'!A:B,2,FALSE)</f>
        <v>Mikayla</v>
      </c>
      <c r="C88" t="s">
        <v>177</v>
      </c>
      <c r="D88" t="s">
        <v>178</v>
      </c>
      <c r="E88" s="25">
        <v>58.53</v>
      </c>
      <c r="F88" s="25">
        <v>55.420000000000016</v>
      </c>
      <c r="G88" s="25">
        <v>63.649999999999977</v>
      </c>
      <c r="H88" t="s">
        <v>80</v>
      </c>
      <c r="I88" t="s">
        <v>91</v>
      </c>
      <c r="J88">
        <v>2005</v>
      </c>
      <c r="K88" t="str">
        <f>VLOOKUP(J88,'[1]Age Categories'!A:B,2,FALSE)</f>
        <v>U14</v>
      </c>
      <c r="L88" t="s">
        <v>52</v>
      </c>
    </row>
    <row r="89" spans="1:13" x14ac:dyDescent="0.25">
      <c r="A89">
        <v>201306287</v>
      </c>
      <c r="B89" t="str">
        <f>VLOOKUP(A89,'2018 EOS List'!A:B,2,FALSE)</f>
        <v>Milly</v>
      </c>
      <c r="C89" t="s">
        <v>464</v>
      </c>
      <c r="D89" t="s">
        <v>465</v>
      </c>
      <c r="E89" s="25">
        <v>164.64249999999998</v>
      </c>
      <c r="F89" s="25">
        <v>171.14900000000006</v>
      </c>
      <c r="G89" s="25">
        <v>118.14249999999998</v>
      </c>
      <c r="H89" t="s">
        <v>106</v>
      </c>
      <c r="I89" t="s">
        <v>107</v>
      </c>
      <c r="J89">
        <v>2002</v>
      </c>
      <c r="K89" t="str">
        <f>VLOOKUP(J89,'[1]Age Categories'!A:B,2,FALSE)</f>
        <v>U19</v>
      </c>
      <c r="L89" t="s">
        <v>52</v>
      </c>
      <c r="M89" t="s">
        <v>58</v>
      </c>
    </row>
    <row r="90" spans="1:13" x14ac:dyDescent="0.25">
      <c r="A90">
        <v>2014061818</v>
      </c>
      <c r="B90" t="str">
        <f>VLOOKUP(A90,'2018 EOS List'!A:B,2,FALSE)</f>
        <v>Molly</v>
      </c>
      <c r="C90" t="s">
        <v>319</v>
      </c>
      <c r="D90" t="s">
        <v>320</v>
      </c>
      <c r="E90" s="25">
        <v>124.685</v>
      </c>
      <c r="F90" s="25">
        <v>113.02500000000003</v>
      </c>
      <c r="G90" s="25">
        <v>206.995</v>
      </c>
      <c r="H90" t="s">
        <v>51</v>
      </c>
      <c r="J90">
        <v>2004</v>
      </c>
      <c r="K90" t="str">
        <f>VLOOKUP(J90,'[1]Age Categories'!A:B,2,FALSE)</f>
        <v>U16</v>
      </c>
      <c r="L90" t="s">
        <v>52</v>
      </c>
    </row>
    <row r="91" spans="1:13" x14ac:dyDescent="0.25">
      <c r="A91">
        <v>2016081268</v>
      </c>
      <c r="B91" t="str">
        <f>VLOOKUP(A91,'2018 EOS List'!A:B,2,FALSE)</f>
        <v>Ned</v>
      </c>
      <c r="C91" t="s">
        <v>321</v>
      </c>
      <c r="D91" t="s">
        <v>322</v>
      </c>
      <c r="E91" s="25">
        <v>990</v>
      </c>
      <c r="F91" s="25">
        <v>463.03999999999996</v>
      </c>
      <c r="G91" s="25">
        <v>990</v>
      </c>
      <c r="H91" t="s">
        <v>153</v>
      </c>
      <c r="I91" t="s">
        <v>71</v>
      </c>
      <c r="J91">
        <v>2004</v>
      </c>
      <c r="K91" t="str">
        <f>VLOOKUP(J91,'[1]Age Categories'!A:B,2,FALSE)</f>
        <v>U16</v>
      </c>
      <c r="L91" t="s">
        <v>57</v>
      </c>
    </row>
    <row r="92" spans="1:13" x14ac:dyDescent="0.25">
      <c r="A92">
        <v>2015063044</v>
      </c>
      <c r="B92" t="str">
        <f>VLOOKUP(A92,'2018 EOS List'!A:B,2,FALSE)</f>
        <v>Nicolai</v>
      </c>
      <c r="C92" t="s">
        <v>323</v>
      </c>
      <c r="D92" t="s">
        <v>324</v>
      </c>
      <c r="E92" s="25">
        <v>285.29599999999999</v>
      </c>
      <c r="F92" s="25">
        <v>990</v>
      </c>
      <c r="G92" s="25">
        <v>990</v>
      </c>
      <c r="H92" t="s">
        <v>51</v>
      </c>
      <c r="I92" t="s">
        <v>91</v>
      </c>
      <c r="J92">
        <v>2003</v>
      </c>
      <c r="K92" t="str">
        <f>VLOOKUP(J92,'[1]Age Categories'!A:B,2,FALSE)</f>
        <v>U16</v>
      </c>
      <c r="L92" t="s">
        <v>57</v>
      </c>
      <c r="M92" t="s">
        <v>58</v>
      </c>
    </row>
    <row r="93" spans="1:13" x14ac:dyDescent="0.25">
      <c r="A93">
        <v>201307658</v>
      </c>
      <c r="B93" t="str">
        <f>VLOOKUP(A93,'2018 EOS List'!A:B,2,FALSE)</f>
        <v>Nikau</v>
      </c>
      <c r="C93" t="s">
        <v>470</v>
      </c>
      <c r="D93" t="s">
        <v>471</v>
      </c>
      <c r="E93" s="25">
        <v>101.12540000000001</v>
      </c>
      <c r="F93" s="25">
        <v>62.817499999999981</v>
      </c>
      <c r="G93" s="25">
        <v>68.960000000000022</v>
      </c>
      <c r="H93" t="s">
        <v>131</v>
      </c>
      <c r="I93" t="s">
        <v>132</v>
      </c>
      <c r="J93">
        <v>2001</v>
      </c>
      <c r="K93" t="str">
        <f>VLOOKUP(J93,'[1]Age Categories'!A:B,2,FALSE)</f>
        <v>U19</v>
      </c>
      <c r="L93" t="s">
        <v>57</v>
      </c>
      <c r="M93" t="s">
        <v>58</v>
      </c>
    </row>
    <row r="94" spans="1:13" x14ac:dyDescent="0.25">
      <c r="A94">
        <v>2015062979</v>
      </c>
      <c r="B94" t="str">
        <f>VLOOKUP(A94,'2018 EOS List'!A:B,2,FALSE)</f>
        <v>Noah</v>
      </c>
      <c r="C94" t="s">
        <v>179</v>
      </c>
      <c r="D94" t="s">
        <v>180</v>
      </c>
      <c r="E94" s="25">
        <v>260.82</v>
      </c>
      <c r="F94" s="25">
        <v>219.88</v>
      </c>
      <c r="G94" s="25">
        <v>990</v>
      </c>
      <c r="H94" t="s">
        <v>61</v>
      </c>
      <c r="I94" t="s">
        <v>61</v>
      </c>
      <c r="J94">
        <v>2005</v>
      </c>
      <c r="K94" t="str">
        <f>VLOOKUP(J94,'[1]Age Categories'!A:B,2,FALSE)</f>
        <v>U14</v>
      </c>
      <c r="L94" t="s">
        <v>52</v>
      </c>
    </row>
    <row r="95" spans="1:13" x14ac:dyDescent="0.25">
      <c r="A95">
        <v>2014071970</v>
      </c>
      <c r="B95" t="str">
        <f>VLOOKUP(A95,'2018 EOS List'!A:B,2,FALSE)</f>
        <v>Olivia</v>
      </c>
      <c r="C95" t="s">
        <v>181</v>
      </c>
      <c r="D95" t="s">
        <v>182</v>
      </c>
      <c r="E95" s="25">
        <v>178.53000000000003</v>
      </c>
      <c r="F95" s="25">
        <v>152.35500000000002</v>
      </c>
      <c r="G95" s="25">
        <v>263.54199999999997</v>
      </c>
      <c r="H95" t="s">
        <v>106</v>
      </c>
      <c r="I95" t="s">
        <v>107</v>
      </c>
      <c r="J95">
        <v>2005</v>
      </c>
      <c r="K95" t="str">
        <f>VLOOKUP(J95,'[1]Age Categories'!A:B,2,FALSE)</f>
        <v>U14</v>
      </c>
      <c r="L95" t="s">
        <v>52</v>
      </c>
    </row>
    <row r="96" spans="1:13" x14ac:dyDescent="0.25">
      <c r="A96">
        <v>2017080023</v>
      </c>
      <c r="B96" t="str">
        <f>VLOOKUP(A96,'2018 EOS List'!A:B,2,FALSE)</f>
        <v>Olivia</v>
      </c>
      <c r="C96" t="s">
        <v>181</v>
      </c>
      <c r="D96" t="s">
        <v>183</v>
      </c>
      <c r="E96" s="25">
        <v>990</v>
      </c>
      <c r="F96" s="25">
        <v>990</v>
      </c>
      <c r="G96" s="25">
        <v>990</v>
      </c>
      <c r="H96" t="s">
        <v>61</v>
      </c>
      <c r="I96" t="s">
        <v>61</v>
      </c>
      <c r="J96">
        <v>2005</v>
      </c>
      <c r="K96" t="str">
        <f>VLOOKUP(J96,'[1]Age Categories'!A:B,2,FALSE)</f>
        <v>U14</v>
      </c>
      <c r="L96" t="s">
        <v>52</v>
      </c>
      <c r="M96" t="s">
        <v>58</v>
      </c>
    </row>
    <row r="97" spans="1:13" x14ac:dyDescent="0.25">
      <c r="A97">
        <v>2015073168</v>
      </c>
      <c r="B97" t="str">
        <f>VLOOKUP(A97,'2018 EOS List'!A:B,2,FALSE)</f>
        <v>Olivia</v>
      </c>
      <c r="C97" t="s">
        <v>181</v>
      </c>
      <c r="D97" t="s">
        <v>327</v>
      </c>
      <c r="E97" s="25">
        <v>117.07499999999999</v>
      </c>
      <c r="F97" s="25">
        <v>76.72</v>
      </c>
      <c r="G97" s="25">
        <v>101.42999999999998</v>
      </c>
      <c r="H97" t="s">
        <v>106</v>
      </c>
      <c r="I97" t="s">
        <v>107</v>
      </c>
      <c r="J97">
        <v>2004</v>
      </c>
      <c r="K97" t="str">
        <f>VLOOKUP(J97,'[1]Age Categories'!A:B,2,FALSE)</f>
        <v>U16</v>
      </c>
      <c r="L97" t="s">
        <v>52</v>
      </c>
      <c r="M97" t="s">
        <v>58</v>
      </c>
    </row>
    <row r="98" spans="1:13" x14ac:dyDescent="0.25">
      <c r="A98">
        <v>201306283</v>
      </c>
      <c r="B98" t="str">
        <f>VLOOKUP(A98,'2018 EOS List'!A:B,2,FALSE)</f>
        <v>Ophelia</v>
      </c>
      <c r="C98" t="s">
        <v>328</v>
      </c>
      <c r="D98" t="s">
        <v>329</v>
      </c>
      <c r="E98" s="25">
        <v>194.64</v>
      </c>
      <c r="F98" s="25">
        <v>163.86500000000001</v>
      </c>
      <c r="G98" s="25">
        <v>990</v>
      </c>
      <c r="H98" t="s">
        <v>106</v>
      </c>
      <c r="J98">
        <v>2003</v>
      </c>
      <c r="K98" t="str">
        <f>VLOOKUP(J98,'[1]Age Categories'!A:B,2,FALSE)</f>
        <v>U16</v>
      </c>
      <c r="L98" t="s">
        <v>52</v>
      </c>
    </row>
    <row r="99" spans="1:13" x14ac:dyDescent="0.25">
      <c r="A99">
        <v>2014061773</v>
      </c>
      <c r="B99" t="str">
        <f>VLOOKUP(A99,'2018 EOS List'!A:B,2,FALSE)</f>
        <v>Roberta</v>
      </c>
      <c r="C99" t="s">
        <v>336</v>
      </c>
      <c r="D99" t="s">
        <v>337</v>
      </c>
      <c r="E99" s="25">
        <v>271.72899999999998</v>
      </c>
      <c r="F99" s="25">
        <v>226.67599999999999</v>
      </c>
      <c r="G99" s="25">
        <v>990</v>
      </c>
      <c r="H99" t="s">
        <v>51</v>
      </c>
      <c r="I99" t="s">
        <v>51</v>
      </c>
      <c r="J99">
        <v>2003</v>
      </c>
      <c r="K99" t="str">
        <f>VLOOKUP(J99,'[1]Age Categories'!A:B,2,FALSE)</f>
        <v>U16</v>
      </c>
      <c r="L99" t="s">
        <v>52</v>
      </c>
      <c r="M99" t="s">
        <v>58</v>
      </c>
    </row>
    <row r="100" spans="1:13" x14ac:dyDescent="0.25">
      <c r="A100">
        <v>2015073164</v>
      </c>
      <c r="B100" t="str">
        <f>VLOOKUP(A100,'2018 EOS List'!A:B,2,FALSE)</f>
        <v>Romeo</v>
      </c>
      <c r="C100" t="s">
        <v>186</v>
      </c>
      <c r="D100" t="s">
        <v>187</v>
      </c>
      <c r="E100" s="25">
        <v>990</v>
      </c>
      <c r="F100" s="25">
        <v>990</v>
      </c>
      <c r="G100" s="25">
        <v>990</v>
      </c>
      <c r="J100">
        <v>2005</v>
      </c>
      <c r="K100" t="str">
        <f>VLOOKUP(J100,'[1]Age Categories'!A:B,2,FALSE)</f>
        <v>U14</v>
      </c>
      <c r="L100" t="s">
        <v>57</v>
      </c>
    </row>
    <row r="101" spans="1:13" x14ac:dyDescent="0.25">
      <c r="A101">
        <v>2015073348</v>
      </c>
      <c r="B101" t="str">
        <f>VLOOKUP(A101,'2018 EOS List'!A:B,2,FALSE)</f>
        <v>Romeo</v>
      </c>
      <c r="C101" t="s">
        <v>186</v>
      </c>
      <c r="D101" t="s">
        <v>338</v>
      </c>
      <c r="E101" s="25">
        <v>104.31200000000001</v>
      </c>
      <c r="F101" s="25">
        <v>106.52500000000001</v>
      </c>
      <c r="G101" s="25">
        <v>990</v>
      </c>
      <c r="H101" t="s">
        <v>80</v>
      </c>
      <c r="J101">
        <v>2004</v>
      </c>
      <c r="K101" t="str">
        <f>VLOOKUP(J101,'[1]Age Categories'!A:B,2,FALSE)</f>
        <v>U16</v>
      </c>
      <c r="L101" t="s">
        <v>57</v>
      </c>
    </row>
    <row r="102" spans="1:13" x14ac:dyDescent="0.25">
      <c r="A102">
        <v>2015073354</v>
      </c>
      <c r="B102" t="str">
        <f>VLOOKUP(A102,'2018 EOS List'!A:B,2,FALSE)</f>
        <v>Sakiko</v>
      </c>
      <c r="C102" t="s">
        <v>188</v>
      </c>
      <c r="D102" t="s">
        <v>189</v>
      </c>
      <c r="E102" s="25">
        <v>189.7</v>
      </c>
      <c r="F102" s="25">
        <v>156.01</v>
      </c>
      <c r="G102" s="25">
        <v>990</v>
      </c>
      <c r="H102" t="s">
        <v>80</v>
      </c>
      <c r="I102" t="s">
        <v>91</v>
      </c>
      <c r="J102">
        <v>2005</v>
      </c>
      <c r="K102" t="str">
        <f>VLOOKUP(J102,'[1]Age Categories'!A:B,2,FALSE)</f>
        <v>U14</v>
      </c>
      <c r="L102" t="s">
        <v>52</v>
      </c>
    </row>
    <row r="103" spans="1:13" x14ac:dyDescent="0.25">
      <c r="A103">
        <v>2016073041</v>
      </c>
      <c r="B103" t="str">
        <f>VLOOKUP(A103,'2018 EOS List'!A:B,2,FALSE)</f>
        <v>Sam</v>
      </c>
      <c r="C103" t="s">
        <v>190</v>
      </c>
      <c r="D103" t="s">
        <v>191</v>
      </c>
      <c r="E103" s="25">
        <v>990</v>
      </c>
      <c r="F103" s="25">
        <v>990</v>
      </c>
      <c r="G103" s="25">
        <v>990</v>
      </c>
      <c r="H103" t="s">
        <v>80</v>
      </c>
      <c r="I103" t="s">
        <v>132</v>
      </c>
      <c r="J103">
        <v>2005</v>
      </c>
      <c r="K103" t="str">
        <f>VLOOKUP(J103,'[1]Age Categories'!A:B,2,FALSE)</f>
        <v>U14</v>
      </c>
      <c r="L103" t="s">
        <v>57</v>
      </c>
    </row>
    <row r="104" spans="1:13" x14ac:dyDescent="0.25">
      <c r="A104">
        <v>201306324</v>
      </c>
      <c r="B104" t="str">
        <f>VLOOKUP(A104,'2018 EOS List'!A:B,2,FALSE)</f>
        <v>Sam</v>
      </c>
      <c r="C104" t="s">
        <v>190</v>
      </c>
      <c r="D104" t="s">
        <v>345</v>
      </c>
      <c r="E104" s="25">
        <v>84.625</v>
      </c>
      <c r="F104" s="25">
        <v>68.61</v>
      </c>
      <c r="G104" s="25">
        <v>64.504999999999981</v>
      </c>
      <c r="H104" t="s">
        <v>80</v>
      </c>
      <c r="J104">
        <v>2003</v>
      </c>
      <c r="K104" t="str">
        <f>VLOOKUP(J104,'[1]Age Categories'!A:B,2,FALSE)</f>
        <v>U16</v>
      </c>
      <c r="L104" t="s">
        <v>57</v>
      </c>
      <c r="M104" t="s">
        <v>58</v>
      </c>
    </row>
    <row r="105" spans="1:13" x14ac:dyDescent="0.25">
      <c r="A105">
        <v>201306326</v>
      </c>
      <c r="B105" t="str">
        <f>VLOOKUP(A105,'2018 EOS List'!A:B,2,FALSE)</f>
        <v>Sam</v>
      </c>
      <c r="C105" t="s">
        <v>190</v>
      </c>
      <c r="D105" t="s">
        <v>346</v>
      </c>
      <c r="E105" s="25">
        <v>125.81</v>
      </c>
      <c r="F105" s="25">
        <v>115.65</v>
      </c>
      <c r="G105" s="25">
        <v>153.48500000000001</v>
      </c>
      <c r="H105" t="s">
        <v>106</v>
      </c>
      <c r="I105" t="s">
        <v>107</v>
      </c>
      <c r="J105">
        <v>2004</v>
      </c>
      <c r="K105" t="str">
        <f>VLOOKUP(J105,'[1]Age Categories'!A:B,2,FALSE)</f>
        <v>U16</v>
      </c>
      <c r="L105" t="s">
        <v>57</v>
      </c>
      <c r="M105" t="s">
        <v>58</v>
      </c>
    </row>
    <row r="106" spans="1:13" x14ac:dyDescent="0.25">
      <c r="A106">
        <v>201307849</v>
      </c>
      <c r="B106" t="str">
        <f>VLOOKUP(A106,'2018 EOS List'!A:B,2,FALSE)</f>
        <v>Sammie</v>
      </c>
      <c r="C106" t="s">
        <v>192</v>
      </c>
      <c r="D106" t="s">
        <v>193</v>
      </c>
      <c r="E106" s="25">
        <v>142.54</v>
      </c>
      <c r="F106" s="25">
        <v>110.4</v>
      </c>
      <c r="G106" s="25">
        <v>166.5</v>
      </c>
      <c r="H106" t="s">
        <v>80</v>
      </c>
      <c r="I106" t="s">
        <v>81</v>
      </c>
      <c r="J106">
        <v>2005</v>
      </c>
      <c r="K106" t="str">
        <f>VLOOKUP(J106,'[1]Age Categories'!A:B,2,FALSE)</f>
        <v>U14</v>
      </c>
      <c r="L106" t="s">
        <v>57</v>
      </c>
    </row>
    <row r="107" spans="1:13" x14ac:dyDescent="0.25">
      <c r="A107">
        <v>2014071988</v>
      </c>
      <c r="B107" t="str">
        <f>VLOOKUP(A107,'2018 EOS List'!A:B,2,FALSE)</f>
        <v>Samuel</v>
      </c>
      <c r="C107" t="s">
        <v>347</v>
      </c>
      <c r="D107" t="s">
        <v>147</v>
      </c>
      <c r="E107" s="25">
        <v>169.185</v>
      </c>
      <c r="F107" s="25">
        <v>141.21</v>
      </c>
      <c r="G107" s="25">
        <v>122.75000000000001</v>
      </c>
      <c r="H107" t="s">
        <v>80</v>
      </c>
      <c r="I107" t="s">
        <v>91</v>
      </c>
      <c r="J107">
        <v>2003</v>
      </c>
      <c r="K107" t="str">
        <f>VLOOKUP(J107,'[1]Age Categories'!A:B,2,FALSE)</f>
        <v>U16</v>
      </c>
      <c r="L107" t="s">
        <v>57</v>
      </c>
    </row>
    <row r="108" spans="1:13" x14ac:dyDescent="0.25">
      <c r="A108">
        <v>2016081435</v>
      </c>
      <c r="B108" t="str">
        <f>VLOOKUP(A108,'2018 EOS List'!A:B,2,FALSE)</f>
        <v>Sanghyun</v>
      </c>
      <c r="C108" t="s">
        <v>348</v>
      </c>
      <c r="D108" t="s">
        <v>349</v>
      </c>
      <c r="E108" s="25">
        <v>990</v>
      </c>
      <c r="F108" s="25">
        <v>990</v>
      </c>
      <c r="G108" s="25">
        <v>990</v>
      </c>
      <c r="J108">
        <v>2003</v>
      </c>
      <c r="K108" t="str">
        <f>VLOOKUP(J108,'[1]Age Categories'!A:B,2,FALSE)</f>
        <v>U16</v>
      </c>
      <c r="L108" t="s">
        <v>57</v>
      </c>
      <c r="M108" t="s">
        <v>97</v>
      </c>
    </row>
    <row r="109" spans="1:13" x14ac:dyDescent="0.25">
      <c r="A109">
        <v>201307925</v>
      </c>
      <c r="B109" t="str">
        <f>VLOOKUP(A109,'2018 EOS List'!A:B,2,FALSE)</f>
        <v>Sean</v>
      </c>
      <c r="C109" t="s">
        <v>352</v>
      </c>
      <c r="D109" t="s">
        <v>353</v>
      </c>
      <c r="E109" s="25">
        <v>990</v>
      </c>
      <c r="F109" s="25">
        <v>990</v>
      </c>
      <c r="G109" s="25">
        <v>990</v>
      </c>
      <c r="H109" t="s">
        <v>106</v>
      </c>
      <c r="I109" t="s">
        <v>107</v>
      </c>
      <c r="J109">
        <v>2004</v>
      </c>
      <c r="K109" t="str">
        <f>VLOOKUP(J109,'[1]Age Categories'!A:B,2,FALSE)</f>
        <v>U16</v>
      </c>
      <c r="L109" t="s">
        <v>57</v>
      </c>
    </row>
    <row r="110" spans="1:13" x14ac:dyDescent="0.25">
      <c r="A110">
        <v>2014082171</v>
      </c>
      <c r="B110" t="str">
        <f>VLOOKUP(A110,'2018 EOS List'!A:B,2,FALSE)</f>
        <v>Seana</v>
      </c>
      <c r="C110" t="s">
        <v>194</v>
      </c>
      <c r="D110" t="s">
        <v>195</v>
      </c>
      <c r="E110" s="25">
        <v>990</v>
      </c>
      <c r="F110" s="25">
        <v>990</v>
      </c>
      <c r="G110" s="25">
        <v>990</v>
      </c>
      <c r="J110">
        <v>2005</v>
      </c>
      <c r="K110" t="str">
        <f>VLOOKUP(J110,'[1]Age Categories'!A:B,2,FALSE)</f>
        <v>U14</v>
      </c>
      <c r="L110" t="s">
        <v>52</v>
      </c>
    </row>
    <row r="111" spans="1:13" x14ac:dyDescent="0.25">
      <c r="A111">
        <v>2017071910</v>
      </c>
      <c r="B111" t="str">
        <f>VLOOKUP(A111,'2018 EOS List'!A:B,2,FALSE)</f>
        <v>Shangdong</v>
      </c>
      <c r="C111" t="s">
        <v>356</v>
      </c>
      <c r="D111" t="s">
        <v>357</v>
      </c>
      <c r="E111" s="25">
        <v>990</v>
      </c>
      <c r="F111" s="25">
        <v>990</v>
      </c>
      <c r="G111" s="25">
        <v>990</v>
      </c>
      <c r="I111" t="s">
        <v>91</v>
      </c>
      <c r="J111">
        <v>2004</v>
      </c>
      <c r="K111" t="str">
        <f>VLOOKUP(J111,'[1]Age Categories'!A:B,2,FALSE)</f>
        <v>U16</v>
      </c>
      <c r="L111" t="s">
        <v>57</v>
      </c>
      <c r="M111" t="s">
        <v>157</v>
      </c>
    </row>
    <row r="112" spans="1:13" x14ac:dyDescent="0.25">
      <c r="A112">
        <v>201307818</v>
      </c>
      <c r="B112" t="str">
        <f>VLOOKUP(A112,'2018 EOS List'!A:B,2,FALSE)</f>
        <v>Shiloh</v>
      </c>
      <c r="C112" t="s">
        <v>358</v>
      </c>
      <c r="D112" t="s">
        <v>359</v>
      </c>
      <c r="E112" s="25">
        <v>990</v>
      </c>
      <c r="F112" s="25">
        <v>354.15199999999999</v>
      </c>
      <c r="G112" s="25">
        <v>990</v>
      </c>
      <c r="J112">
        <v>2004</v>
      </c>
      <c r="K112" t="str">
        <f>VLOOKUP(J112,'[1]Age Categories'!A:B,2,FALSE)</f>
        <v>U16</v>
      </c>
      <c r="L112" t="s">
        <v>52</v>
      </c>
    </row>
    <row r="113" spans="1:13" x14ac:dyDescent="0.25">
      <c r="A113">
        <v>2016081443</v>
      </c>
      <c r="B113" t="str">
        <f>VLOOKUP(A113,'2018 EOS List'!A:B,2,FALSE)</f>
        <v>Sihyun</v>
      </c>
      <c r="C113" t="s">
        <v>362</v>
      </c>
      <c r="D113" t="s">
        <v>285</v>
      </c>
      <c r="E113" s="25">
        <v>990</v>
      </c>
      <c r="F113" s="25">
        <v>990</v>
      </c>
      <c r="G113" s="25">
        <v>990</v>
      </c>
      <c r="J113">
        <v>2003</v>
      </c>
      <c r="K113" t="str">
        <f>VLOOKUP(J113,'[1]Age Categories'!A:B,2,FALSE)</f>
        <v>U16</v>
      </c>
      <c r="L113" t="s">
        <v>57</v>
      </c>
      <c r="M113" t="s">
        <v>97</v>
      </c>
    </row>
    <row r="114" spans="1:13" x14ac:dyDescent="0.25">
      <c r="A114">
        <v>2014072020</v>
      </c>
      <c r="B114" t="str">
        <f>VLOOKUP(A114,'2018 EOS List'!A:B,2,FALSE)</f>
        <v>Sonya</v>
      </c>
      <c r="C114" t="s">
        <v>363</v>
      </c>
      <c r="D114" t="s">
        <v>364</v>
      </c>
      <c r="E114" s="25">
        <v>210.98500000000001</v>
      </c>
      <c r="F114" s="25">
        <v>208.81500000000005</v>
      </c>
      <c r="G114" s="25">
        <v>237.44499999999999</v>
      </c>
      <c r="H114" t="s">
        <v>106</v>
      </c>
      <c r="J114">
        <v>2004</v>
      </c>
      <c r="K114" t="str">
        <f>VLOOKUP(J114,'[1]Age Categories'!A:B,2,FALSE)</f>
        <v>U16</v>
      </c>
      <c r="L114" t="s">
        <v>52</v>
      </c>
    </row>
    <row r="115" spans="1:13" x14ac:dyDescent="0.25">
      <c r="A115">
        <v>201306112</v>
      </c>
      <c r="B115" t="str">
        <f>VLOOKUP(A115,'2018 EOS List'!A:B,2,FALSE)</f>
        <v>Sophia</v>
      </c>
      <c r="C115" t="s">
        <v>365</v>
      </c>
      <c r="D115" t="s">
        <v>366</v>
      </c>
      <c r="E115" s="25">
        <v>181.82499999999999</v>
      </c>
      <c r="F115" s="25">
        <v>91.300000000000011</v>
      </c>
      <c r="G115" s="25">
        <v>148.94</v>
      </c>
      <c r="H115" t="s">
        <v>106</v>
      </c>
      <c r="I115" t="s">
        <v>107</v>
      </c>
      <c r="J115">
        <v>2004</v>
      </c>
      <c r="K115" t="str">
        <f>VLOOKUP(J115,'[1]Age Categories'!A:B,2,FALSE)</f>
        <v>U16</v>
      </c>
      <c r="L115" t="s">
        <v>52</v>
      </c>
    </row>
    <row r="116" spans="1:13" x14ac:dyDescent="0.25">
      <c r="A116">
        <v>2014092509</v>
      </c>
      <c r="B116" t="str">
        <f>VLOOKUP(A116,'2018 EOS List'!A:B,2,FALSE)</f>
        <v>Sophia</v>
      </c>
      <c r="C116" t="s">
        <v>365</v>
      </c>
      <c r="D116" t="s">
        <v>260</v>
      </c>
      <c r="E116" s="25">
        <v>297.94900000000001</v>
      </c>
      <c r="F116" s="25">
        <v>466.18700000000001</v>
      </c>
      <c r="G116" s="25">
        <v>990</v>
      </c>
      <c r="J116">
        <v>2004</v>
      </c>
      <c r="K116" t="str">
        <f>VLOOKUP(J116,'[1]Age Categories'!A:B,2,FALSE)</f>
        <v>U16</v>
      </c>
      <c r="L116" t="s">
        <v>52</v>
      </c>
    </row>
    <row r="117" spans="1:13" x14ac:dyDescent="0.25">
      <c r="A117">
        <v>2016081250</v>
      </c>
      <c r="B117" t="str">
        <f>VLOOKUP(A117,'2018 EOS List'!A:B,2,FALSE)</f>
        <v>Sophie</v>
      </c>
      <c r="C117" t="s">
        <v>367</v>
      </c>
      <c r="D117" t="s">
        <v>368</v>
      </c>
      <c r="E117" s="25">
        <v>990</v>
      </c>
      <c r="F117" s="25">
        <v>990</v>
      </c>
      <c r="G117" s="25">
        <v>990</v>
      </c>
      <c r="H117" t="s">
        <v>61</v>
      </c>
      <c r="I117" t="s">
        <v>61</v>
      </c>
      <c r="J117">
        <v>2004</v>
      </c>
      <c r="K117" t="str">
        <f>VLOOKUP(J117,'[1]Age Categories'!A:B,2,FALSE)</f>
        <v>U16</v>
      </c>
      <c r="L117" t="s">
        <v>52</v>
      </c>
    </row>
    <row r="118" spans="1:13" x14ac:dyDescent="0.25">
      <c r="A118">
        <v>2015052964</v>
      </c>
      <c r="B118" t="str">
        <f>VLOOKUP(A118,'2018 EOS List'!A:B,2,FALSE)</f>
        <v>Sui</v>
      </c>
      <c r="C118" t="s">
        <v>369</v>
      </c>
      <c r="D118" t="s">
        <v>370</v>
      </c>
      <c r="E118" s="25">
        <v>118.16500000000002</v>
      </c>
      <c r="F118" s="25">
        <v>147.065</v>
      </c>
      <c r="G118" s="25">
        <v>307.60000000000002</v>
      </c>
      <c r="H118" t="s">
        <v>153</v>
      </c>
      <c r="I118" t="s">
        <v>71</v>
      </c>
      <c r="J118">
        <v>2004</v>
      </c>
      <c r="K118" t="str">
        <f>VLOOKUP(J118,'[1]Age Categories'!A:B,2,FALSE)</f>
        <v>U16</v>
      </c>
      <c r="L118" t="s">
        <v>52</v>
      </c>
    </row>
    <row r="119" spans="1:13" x14ac:dyDescent="0.25">
      <c r="A119">
        <v>2017071911</v>
      </c>
      <c r="B119" t="str">
        <f>VLOOKUP(A119,'2018 EOS List'!A:B,2,FALSE)</f>
        <v>Taize</v>
      </c>
      <c r="C119" t="s">
        <v>371</v>
      </c>
      <c r="D119" t="s">
        <v>372</v>
      </c>
      <c r="E119" s="25">
        <v>990</v>
      </c>
      <c r="F119" s="25">
        <v>990</v>
      </c>
      <c r="G119" s="25">
        <v>990</v>
      </c>
      <c r="I119" t="s">
        <v>91</v>
      </c>
      <c r="J119">
        <v>2004</v>
      </c>
      <c r="K119" t="str">
        <f>VLOOKUP(J119,'[1]Age Categories'!A:B,2,FALSE)</f>
        <v>U16</v>
      </c>
      <c r="L119" t="s">
        <v>57</v>
      </c>
      <c r="M119" t="s">
        <v>157</v>
      </c>
    </row>
    <row r="120" spans="1:13" x14ac:dyDescent="0.25">
      <c r="A120">
        <v>2013101667</v>
      </c>
      <c r="B120" t="str">
        <f>VLOOKUP(A120,'2018 EOS List'!A:B,2,FALSE)</f>
        <v>Tess</v>
      </c>
      <c r="C120" t="s">
        <v>375</v>
      </c>
      <c r="D120" t="s">
        <v>376</v>
      </c>
      <c r="E120" s="25">
        <v>58.41</v>
      </c>
      <c r="F120" s="25">
        <v>98.314999999999998</v>
      </c>
      <c r="G120" s="25">
        <v>99.049999999999983</v>
      </c>
      <c r="H120" t="s">
        <v>51</v>
      </c>
      <c r="I120" t="s">
        <v>51</v>
      </c>
      <c r="J120">
        <v>2003</v>
      </c>
      <c r="K120" t="str">
        <f>VLOOKUP(J120,'[1]Age Categories'!A:B,2,FALSE)</f>
        <v>U16</v>
      </c>
      <c r="L120" t="s">
        <v>52</v>
      </c>
    </row>
    <row r="121" spans="1:13" x14ac:dyDescent="0.25">
      <c r="A121">
        <v>2016093857</v>
      </c>
      <c r="B121" t="str">
        <f>VLOOKUP(A121,'2018 EOS List'!A:B,2,FALSE)</f>
        <v>Thomas</v>
      </c>
      <c r="C121" t="s">
        <v>200</v>
      </c>
      <c r="D121" t="s">
        <v>202</v>
      </c>
      <c r="E121" s="25">
        <v>990</v>
      </c>
      <c r="F121" s="25">
        <v>990</v>
      </c>
      <c r="G121" s="25">
        <v>990</v>
      </c>
      <c r="H121" t="s">
        <v>55</v>
      </c>
      <c r="I121" t="s">
        <v>56</v>
      </c>
      <c r="J121">
        <v>2005</v>
      </c>
      <c r="K121" t="str">
        <f>VLOOKUP(J121,'[1]Age Categories'!A:B,2,FALSE)</f>
        <v>U14</v>
      </c>
      <c r="L121" t="s">
        <v>57</v>
      </c>
    </row>
    <row r="122" spans="1:13" x14ac:dyDescent="0.25">
      <c r="A122">
        <v>2013091328</v>
      </c>
      <c r="B122" t="str">
        <f>VLOOKUP(A122,'2018 EOS List'!A:B,2,FALSE)</f>
        <v>Thomas</v>
      </c>
      <c r="C122" t="s">
        <v>200</v>
      </c>
      <c r="D122" t="s">
        <v>203</v>
      </c>
      <c r="E122" s="25">
        <v>150.76</v>
      </c>
      <c r="F122" s="25">
        <v>132.44500000000002</v>
      </c>
      <c r="G122" s="25">
        <v>172.16500000000002</v>
      </c>
      <c r="H122" t="s">
        <v>80</v>
      </c>
      <c r="I122" t="s">
        <v>91</v>
      </c>
      <c r="J122">
        <v>2005</v>
      </c>
      <c r="K122" t="str">
        <f>VLOOKUP(J122,'[1]Age Categories'!A:B,2,FALSE)</f>
        <v>U14</v>
      </c>
      <c r="L122" t="s">
        <v>57</v>
      </c>
    </row>
    <row r="123" spans="1:13" x14ac:dyDescent="0.25">
      <c r="A123">
        <v>2015063056</v>
      </c>
      <c r="B123" t="str">
        <f>VLOOKUP(A123,'2018 EOS List'!A:B,2,FALSE)</f>
        <v>Tom</v>
      </c>
      <c r="C123" t="s">
        <v>377</v>
      </c>
      <c r="D123" t="s">
        <v>378</v>
      </c>
      <c r="E123" s="25">
        <v>195.62</v>
      </c>
      <c r="F123" s="25">
        <v>123.505</v>
      </c>
      <c r="G123" s="25">
        <v>990</v>
      </c>
      <c r="H123" t="s">
        <v>55</v>
      </c>
      <c r="I123" t="s">
        <v>56</v>
      </c>
      <c r="J123">
        <v>2003</v>
      </c>
      <c r="K123" t="str">
        <f>VLOOKUP(J123,'[1]Age Categories'!A:B,2,FALSE)</f>
        <v>U16</v>
      </c>
      <c r="L123" t="s">
        <v>57</v>
      </c>
    </row>
    <row r="124" spans="1:13" x14ac:dyDescent="0.25">
      <c r="A124">
        <v>2015073163</v>
      </c>
      <c r="B124" t="str">
        <f>VLOOKUP(A124,'2018 EOS List'!A:B,2,FALSE)</f>
        <v>Valentino</v>
      </c>
      <c r="C124" t="s">
        <v>380</v>
      </c>
      <c r="D124" t="s">
        <v>187</v>
      </c>
      <c r="E124" s="25">
        <v>990</v>
      </c>
      <c r="F124" s="25">
        <v>990</v>
      </c>
      <c r="G124" s="25">
        <v>990</v>
      </c>
      <c r="J124">
        <v>2003</v>
      </c>
      <c r="K124" t="str">
        <f>VLOOKUP(J124,'[1]Age Categories'!A:B,2,FALSE)</f>
        <v>U16</v>
      </c>
      <c r="L124" t="s">
        <v>57</v>
      </c>
    </row>
    <row r="125" spans="1:13" x14ac:dyDescent="0.25">
      <c r="A125">
        <v>201306272</v>
      </c>
      <c r="B125" t="str">
        <f>VLOOKUP(A125,'2018 EOS List'!A:B,2,FALSE)</f>
        <v>Will</v>
      </c>
      <c r="C125" t="s">
        <v>206</v>
      </c>
      <c r="D125" t="s">
        <v>139</v>
      </c>
      <c r="E125" s="25">
        <v>272.02499999999998</v>
      </c>
      <c r="F125" s="25">
        <v>283.98</v>
      </c>
      <c r="G125" s="25">
        <v>990</v>
      </c>
      <c r="J125">
        <v>2005</v>
      </c>
      <c r="K125" t="str">
        <f>VLOOKUP(J125,'[1]Age Categories'!A:B,2,FALSE)</f>
        <v>U14</v>
      </c>
      <c r="L125" t="s">
        <v>57</v>
      </c>
    </row>
    <row r="126" spans="1:13" x14ac:dyDescent="0.25">
      <c r="A126">
        <v>2017071913</v>
      </c>
      <c r="B126" t="str">
        <f>VLOOKUP(A126,'2018 EOS List'!A:B,2,FALSE)</f>
        <v>Yuhan</v>
      </c>
      <c r="C126" t="s">
        <v>207</v>
      </c>
      <c r="D126" t="s">
        <v>208</v>
      </c>
      <c r="E126" s="25">
        <v>990</v>
      </c>
      <c r="F126" s="25">
        <v>990</v>
      </c>
      <c r="G126" s="25">
        <v>990</v>
      </c>
      <c r="I126" t="s">
        <v>91</v>
      </c>
      <c r="J126">
        <v>2005</v>
      </c>
      <c r="K126" t="str">
        <f>VLOOKUP(J126,'[1]Age Categories'!A:B,2,FALSE)</f>
        <v>U14</v>
      </c>
      <c r="L126" t="s">
        <v>52</v>
      </c>
      <c r="M126" t="s">
        <v>157</v>
      </c>
    </row>
    <row r="127" spans="1:13" x14ac:dyDescent="0.25">
      <c r="A127">
        <v>201307817</v>
      </c>
      <c r="B127" t="str">
        <f>VLOOKUP(A127,'2018 EOS List'!A:B,2,FALSE)</f>
        <v>Zac</v>
      </c>
      <c r="C127" t="s">
        <v>385</v>
      </c>
      <c r="D127" t="s">
        <v>359</v>
      </c>
      <c r="E127" s="25">
        <v>990</v>
      </c>
      <c r="F127" s="25">
        <v>990</v>
      </c>
      <c r="G127" s="25">
        <v>990</v>
      </c>
      <c r="J127">
        <v>2002</v>
      </c>
      <c r="K127" t="str">
        <f>VLOOKUP(J127,'[1]Age Categories'!A:B,2,FALSE)</f>
        <v>U19</v>
      </c>
      <c r="L127" t="s">
        <v>52</v>
      </c>
    </row>
    <row r="128" spans="1:13" x14ac:dyDescent="0.25">
      <c r="A128">
        <v>2016062309</v>
      </c>
      <c r="B128" t="e">
        <f>VLOOKUP(A128,'2018 EOS List'!A:B,2,FALSE)</f>
        <v>#N/A</v>
      </c>
      <c r="C128" t="s">
        <v>49</v>
      </c>
      <c r="D128" t="s">
        <v>50</v>
      </c>
      <c r="E128" s="25">
        <v>472.63899999999995</v>
      </c>
      <c r="F128" s="25">
        <v>693.40100000000018</v>
      </c>
      <c r="G128" s="25">
        <v>990</v>
      </c>
      <c r="H128" t="s">
        <v>51</v>
      </c>
      <c r="I128" t="s">
        <v>51</v>
      </c>
      <c r="J128">
        <v>1986</v>
      </c>
      <c r="K128" t="str">
        <f>VLOOKUP(J128,'[1]Age Categories'!A:B,2,FALSE)</f>
        <v>Sen</v>
      </c>
      <c r="L128" t="s">
        <v>52</v>
      </c>
    </row>
    <row r="129" spans="1:13" x14ac:dyDescent="0.25">
      <c r="A129">
        <v>2017090173</v>
      </c>
      <c r="B129" t="e">
        <f>VLOOKUP(A129,'2018 EOS List'!A:B,2,FALSE)</f>
        <v>#N/A</v>
      </c>
      <c r="C129" t="s">
        <v>65</v>
      </c>
      <c r="D129" t="s">
        <v>66</v>
      </c>
      <c r="E129" s="25">
        <v>990</v>
      </c>
      <c r="F129" s="25">
        <v>990</v>
      </c>
      <c r="G129" s="25">
        <v>990</v>
      </c>
      <c r="J129">
        <v>2005</v>
      </c>
      <c r="K129" t="str">
        <f>VLOOKUP(J129,'[1]Age Categories'!A:B,2,FALSE)</f>
        <v>U14</v>
      </c>
      <c r="L129" t="s">
        <v>52</v>
      </c>
      <c r="M129" t="s">
        <v>58</v>
      </c>
    </row>
    <row r="130" spans="1:13" x14ac:dyDescent="0.25">
      <c r="A130">
        <v>2017061816</v>
      </c>
      <c r="B130" t="e">
        <f>VLOOKUP(A130,'2018 EOS List'!A:B,2,FALSE)</f>
        <v>#N/A</v>
      </c>
      <c r="C130" t="s">
        <v>76</v>
      </c>
      <c r="D130" t="s">
        <v>77</v>
      </c>
      <c r="E130" s="25">
        <v>253.76499999999999</v>
      </c>
      <c r="F130" s="25">
        <v>990</v>
      </c>
      <c r="G130" s="25">
        <v>990</v>
      </c>
      <c r="H130" t="s">
        <v>51</v>
      </c>
      <c r="I130" t="s">
        <v>51</v>
      </c>
      <c r="J130">
        <v>2005</v>
      </c>
      <c r="K130" t="str">
        <f>VLOOKUP(J130,'[1]Age Categories'!A:B,2,FALSE)</f>
        <v>U14</v>
      </c>
      <c r="L130" t="s">
        <v>57</v>
      </c>
      <c r="M130" t="s">
        <v>58</v>
      </c>
    </row>
    <row r="131" spans="1:13" x14ac:dyDescent="0.25">
      <c r="A131">
        <v>2015073283</v>
      </c>
      <c r="B131" t="e">
        <f>VLOOKUP(A131,'2018 EOS List'!A:B,2,FALSE)</f>
        <v>#N/A</v>
      </c>
      <c r="C131" t="s">
        <v>82</v>
      </c>
      <c r="D131" t="s">
        <v>83</v>
      </c>
      <c r="E131" s="25">
        <v>357.03699999999998</v>
      </c>
      <c r="F131" s="25">
        <v>249.66500000000002</v>
      </c>
      <c r="G131" s="25">
        <v>990</v>
      </c>
      <c r="H131" t="s">
        <v>61</v>
      </c>
      <c r="I131" t="s">
        <v>61</v>
      </c>
      <c r="J131">
        <v>2005</v>
      </c>
      <c r="K131" t="str">
        <f>VLOOKUP(J131,'[1]Age Categories'!A:B,2,FALSE)</f>
        <v>U14</v>
      </c>
      <c r="L131" t="s">
        <v>52</v>
      </c>
    </row>
    <row r="132" spans="1:13" x14ac:dyDescent="0.25">
      <c r="A132">
        <v>2015073299</v>
      </c>
      <c r="B132" t="str">
        <f>VLOOKUP(A132,'2018 EOS List'!A:B,2,FALSE)</f>
        <v>Casper</v>
      </c>
      <c r="C132" t="s">
        <v>87</v>
      </c>
      <c r="D132" t="s">
        <v>88</v>
      </c>
      <c r="E132" s="25">
        <v>990</v>
      </c>
      <c r="F132" s="25">
        <v>990</v>
      </c>
      <c r="G132" s="25">
        <v>990</v>
      </c>
      <c r="J132">
        <v>2005</v>
      </c>
      <c r="K132" t="str">
        <f>VLOOKUP(J132,'[1]Age Categories'!A:B,2,FALSE)</f>
        <v>U14</v>
      </c>
      <c r="L132" t="s">
        <v>57</v>
      </c>
    </row>
    <row r="133" spans="1:13" x14ac:dyDescent="0.25">
      <c r="A133">
        <v>2016081439</v>
      </c>
      <c r="B133" t="e">
        <f>VLOOKUP(A133,'2018 EOS List'!A:B,2,FALSE)</f>
        <v>#N/A</v>
      </c>
      <c r="C133" t="s">
        <v>98</v>
      </c>
      <c r="D133" t="s">
        <v>99</v>
      </c>
      <c r="E133" s="25">
        <v>990</v>
      </c>
      <c r="F133" s="25">
        <v>990</v>
      </c>
      <c r="G133" s="25">
        <v>990</v>
      </c>
      <c r="J133">
        <v>2005</v>
      </c>
      <c r="K133" t="str">
        <f>VLOOKUP(J133,'[1]Age Categories'!A:B,2,FALSE)</f>
        <v>U14</v>
      </c>
      <c r="L133" t="s">
        <v>57</v>
      </c>
      <c r="M133" t="s">
        <v>97</v>
      </c>
    </row>
    <row r="134" spans="1:13" x14ac:dyDescent="0.25">
      <c r="A134">
        <v>201306277</v>
      </c>
      <c r="B134" t="str">
        <f>VLOOKUP(A134,'2018 EOS List'!A:B,2,FALSE)</f>
        <v>Emma</v>
      </c>
      <c r="C134" t="s">
        <v>100</v>
      </c>
      <c r="D134" t="s">
        <v>101</v>
      </c>
      <c r="E134" s="25">
        <v>990</v>
      </c>
      <c r="F134" s="25">
        <v>990</v>
      </c>
      <c r="G134" s="25">
        <v>990</v>
      </c>
      <c r="H134" t="s">
        <v>51</v>
      </c>
      <c r="I134" t="s">
        <v>51</v>
      </c>
      <c r="J134">
        <v>2005</v>
      </c>
      <c r="K134" t="str">
        <f>VLOOKUP(J134,'[1]Age Categories'!A:B,2,FALSE)</f>
        <v>U14</v>
      </c>
      <c r="L134" t="s">
        <v>52</v>
      </c>
    </row>
    <row r="135" spans="1:13" x14ac:dyDescent="0.25">
      <c r="A135">
        <v>2016062306</v>
      </c>
      <c r="B135" t="str">
        <f>VLOOKUP(A135,'2018 EOS List'!A:B,2,FALSE)</f>
        <v>Evelyn</v>
      </c>
      <c r="C135" t="s">
        <v>102</v>
      </c>
      <c r="D135" t="s">
        <v>103</v>
      </c>
      <c r="E135" s="25">
        <v>349.99299999999999</v>
      </c>
      <c r="F135" s="25">
        <v>171.38499999999999</v>
      </c>
      <c r="G135" s="25">
        <v>990</v>
      </c>
      <c r="H135" t="s">
        <v>61</v>
      </c>
      <c r="I135" t="s">
        <v>61</v>
      </c>
      <c r="J135">
        <v>2005</v>
      </c>
      <c r="K135" t="str">
        <f>VLOOKUP(J135,'[1]Age Categories'!A:B,2,FALSE)</f>
        <v>U14</v>
      </c>
      <c r="L135" t="s">
        <v>52</v>
      </c>
    </row>
    <row r="136" spans="1:13" x14ac:dyDescent="0.25">
      <c r="A136">
        <v>2014082285</v>
      </c>
      <c r="B136" t="e">
        <f>VLOOKUP(A136,'2018 EOS List'!A:B,2,FALSE)</f>
        <v>#N/A</v>
      </c>
      <c r="C136" t="s">
        <v>111</v>
      </c>
      <c r="D136" t="s">
        <v>77</v>
      </c>
      <c r="E136" s="25">
        <v>990</v>
      </c>
      <c r="F136" s="25">
        <v>990</v>
      </c>
      <c r="G136" s="25">
        <v>990</v>
      </c>
      <c r="J136">
        <v>2005</v>
      </c>
      <c r="K136" t="str">
        <f>VLOOKUP(J136,'[1]Age Categories'!A:B,2,FALSE)</f>
        <v>U14</v>
      </c>
      <c r="L136" t="s">
        <v>57</v>
      </c>
      <c r="M136" t="s">
        <v>58</v>
      </c>
    </row>
    <row r="137" spans="1:13" x14ac:dyDescent="0.25">
      <c r="A137">
        <v>2016052230</v>
      </c>
      <c r="B137" t="e">
        <f>VLOOKUP(A137,'2018 EOS List'!A:B,2,FALSE)</f>
        <v>#N/A</v>
      </c>
      <c r="C137" t="s">
        <v>112</v>
      </c>
      <c r="D137" t="s">
        <v>113</v>
      </c>
      <c r="E137" s="25">
        <v>261.78499999999997</v>
      </c>
      <c r="F137" s="25">
        <v>328.54999999999995</v>
      </c>
      <c r="G137" s="25">
        <v>990</v>
      </c>
      <c r="H137" t="s">
        <v>80</v>
      </c>
      <c r="I137" t="s">
        <v>91</v>
      </c>
      <c r="J137">
        <v>2005</v>
      </c>
      <c r="K137" t="str">
        <f>VLOOKUP(J137,'[1]Age Categories'!A:B,2,FALSE)</f>
        <v>U14</v>
      </c>
      <c r="L137" t="s">
        <v>57</v>
      </c>
    </row>
    <row r="138" spans="1:13" x14ac:dyDescent="0.25">
      <c r="A138">
        <v>2017090156</v>
      </c>
      <c r="B138" t="e">
        <f>VLOOKUP(A138,'2018 EOS List'!A:B,2,FALSE)</f>
        <v>#N/A</v>
      </c>
      <c r="C138" t="s">
        <v>114</v>
      </c>
      <c r="D138" t="s">
        <v>115</v>
      </c>
      <c r="E138" s="25">
        <v>990</v>
      </c>
      <c r="F138" s="25">
        <v>990</v>
      </c>
      <c r="G138" s="25">
        <v>990</v>
      </c>
      <c r="J138">
        <v>2005</v>
      </c>
      <c r="K138" t="str">
        <f>VLOOKUP(J138,'[1]Age Categories'!A:B,2,FALSE)</f>
        <v>U14</v>
      </c>
      <c r="L138" t="s">
        <v>57</v>
      </c>
      <c r="M138" t="s">
        <v>58</v>
      </c>
    </row>
    <row r="139" spans="1:13" x14ac:dyDescent="0.25">
      <c r="A139">
        <v>2014072130</v>
      </c>
      <c r="B139" t="e">
        <f>VLOOKUP(A139,'2018 EOS List'!A:B,2,FALSE)</f>
        <v>#N/A</v>
      </c>
      <c r="C139" t="s">
        <v>117</v>
      </c>
      <c r="D139" t="s">
        <v>118</v>
      </c>
      <c r="E139" s="25">
        <v>990</v>
      </c>
      <c r="F139" s="25">
        <v>990</v>
      </c>
      <c r="G139" s="25">
        <v>990</v>
      </c>
      <c r="H139" t="s">
        <v>106</v>
      </c>
      <c r="J139">
        <v>2005</v>
      </c>
      <c r="K139" t="str">
        <f>VLOOKUP(J139,'[1]Age Categories'!A:B,2,FALSE)</f>
        <v>U14</v>
      </c>
      <c r="L139" t="s">
        <v>52</v>
      </c>
    </row>
    <row r="140" spans="1:13" x14ac:dyDescent="0.25">
      <c r="A140">
        <v>201307899</v>
      </c>
      <c r="B140" t="e">
        <f>VLOOKUP(A140,'2018 EOS List'!A:B,2,FALSE)</f>
        <v>#N/A</v>
      </c>
      <c r="C140" t="s">
        <v>119</v>
      </c>
      <c r="D140" t="s">
        <v>120</v>
      </c>
      <c r="E140" s="25">
        <v>271.25</v>
      </c>
      <c r="F140" s="25">
        <v>224.38</v>
      </c>
      <c r="G140" s="25">
        <v>348.83799999999997</v>
      </c>
      <c r="H140" t="s">
        <v>106</v>
      </c>
      <c r="J140">
        <v>2005</v>
      </c>
      <c r="K140" t="str">
        <f>VLOOKUP(J140,'[1]Age Categories'!A:B,2,FALSE)</f>
        <v>U14</v>
      </c>
      <c r="L140" t="s">
        <v>52</v>
      </c>
    </row>
    <row r="141" spans="1:13" x14ac:dyDescent="0.25">
      <c r="A141">
        <v>2013101635</v>
      </c>
      <c r="B141" t="e">
        <f>VLOOKUP(A141,'2018 EOS List'!A:B,2,FALSE)</f>
        <v>#N/A</v>
      </c>
      <c r="C141" t="s">
        <v>121</v>
      </c>
      <c r="D141" t="s">
        <v>122</v>
      </c>
      <c r="E141" s="25">
        <v>210.42</v>
      </c>
      <c r="F141" s="25">
        <v>121.54499999999999</v>
      </c>
      <c r="G141" s="25">
        <v>116.77499999999999</v>
      </c>
      <c r="J141">
        <v>2005</v>
      </c>
      <c r="K141" t="str">
        <f>VLOOKUP(J141,'[1]Age Categories'!A:B,2,FALSE)</f>
        <v>U14</v>
      </c>
      <c r="L141" t="s">
        <v>57</v>
      </c>
    </row>
    <row r="142" spans="1:13" x14ac:dyDescent="0.25">
      <c r="A142">
        <v>2015073106</v>
      </c>
      <c r="B142" t="e">
        <f>VLOOKUP(A142,'2018 EOS List'!A:B,2,FALSE)</f>
        <v>#N/A</v>
      </c>
      <c r="C142" t="s">
        <v>129</v>
      </c>
      <c r="D142" t="s">
        <v>130</v>
      </c>
      <c r="E142" s="25">
        <v>297.565</v>
      </c>
      <c r="F142" s="25">
        <v>218.995</v>
      </c>
      <c r="G142" s="25">
        <v>990</v>
      </c>
      <c r="H142" t="s">
        <v>131</v>
      </c>
      <c r="I142" t="s">
        <v>132</v>
      </c>
      <c r="J142">
        <v>2005</v>
      </c>
      <c r="K142" t="str">
        <f>VLOOKUP(J142,'[1]Age Categories'!A:B,2,FALSE)</f>
        <v>U14</v>
      </c>
      <c r="L142" t="s">
        <v>52</v>
      </c>
    </row>
    <row r="143" spans="1:13" x14ac:dyDescent="0.25">
      <c r="A143">
        <v>2017080103</v>
      </c>
      <c r="B143" t="e">
        <f>VLOOKUP(A143,'2018 EOS List'!A:B,2,FALSE)</f>
        <v>#N/A</v>
      </c>
      <c r="C143" t="s">
        <v>136</v>
      </c>
      <c r="D143" t="s">
        <v>137</v>
      </c>
      <c r="E143" s="25">
        <v>990</v>
      </c>
      <c r="F143" s="25">
        <v>990</v>
      </c>
      <c r="G143" s="25">
        <v>990</v>
      </c>
      <c r="J143">
        <v>2005</v>
      </c>
      <c r="K143" t="str">
        <f>VLOOKUP(J143,'[1]Age Categories'!A:B,2,FALSE)</f>
        <v>U14</v>
      </c>
      <c r="L143" t="s">
        <v>52</v>
      </c>
      <c r="M143" t="s">
        <v>94</v>
      </c>
    </row>
    <row r="144" spans="1:13" x14ac:dyDescent="0.25">
      <c r="A144">
        <v>2014061870</v>
      </c>
      <c r="B144" t="e">
        <f>VLOOKUP(A144,'2018 EOS List'!A:B,2,FALSE)</f>
        <v>#N/A</v>
      </c>
      <c r="C144" t="s">
        <v>140</v>
      </c>
      <c r="D144" t="s">
        <v>141</v>
      </c>
      <c r="E144" s="25">
        <v>271.79000000000002</v>
      </c>
      <c r="F144" s="25">
        <v>213.995</v>
      </c>
      <c r="G144" s="25">
        <v>266.76</v>
      </c>
      <c r="H144" t="s">
        <v>106</v>
      </c>
      <c r="J144">
        <v>2005</v>
      </c>
      <c r="K144" t="str">
        <f>VLOOKUP(J144,'[1]Age Categories'!A:B,2,FALSE)</f>
        <v>U14</v>
      </c>
      <c r="L144" t="s">
        <v>52</v>
      </c>
    </row>
    <row r="145" spans="1:13" x14ac:dyDescent="0.25">
      <c r="A145">
        <v>201307697</v>
      </c>
      <c r="B145" t="e">
        <f>VLOOKUP(A145,'2018 EOS List'!A:B,2,FALSE)</f>
        <v>#N/A</v>
      </c>
      <c r="C145" t="s">
        <v>142</v>
      </c>
      <c r="D145" t="s">
        <v>143</v>
      </c>
      <c r="E145" s="25">
        <v>244.67000000000002</v>
      </c>
      <c r="F145" s="25">
        <v>194.80500000000001</v>
      </c>
      <c r="G145" s="25">
        <v>990</v>
      </c>
      <c r="H145" t="s">
        <v>131</v>
      </c>
      <c r="I145" t="s">
        <v>132</v>
      </c>
      <c r="J145">
        <v>2005</v>
      </c>
      <c r="K145" t="str">
        <f>VLOOKUP(J145,'[1]Age Categories'!A:B,2,FALSE)</f>
        <v>U14</v>
      </c>
      <c r="L145" t="s">
        <v>52</v>
      </c>
    </row>
    <row r="146" spans="1:13" x14ac:dyDescent="0.25">
      <c r="A146">
        <v>2017080017</v>
      </c>
      <c r="B146" t="e">
        <f>VLOOKUP(A146,'2018 EOS List'!A:B,2,FALSE)</f>
        <v>#N/A</v>
      </c>
      <c r="C146" t="s">
        <v>148</v>
      </c>
      <c r="D146" t="s">
        <v>149</v>
      </c>
      <c r="E146" s="25">
        <v>244.928</v>
      </c>
      <c r="F146" s="25">
        <v>267.803</v>
      </c>
      <c r="G146" s="25">
        <v>990</v>
      </c>
      <c r="J146">
        <v>2005</v>
      </c>
      <c r="K146" t="str">
        <f>VLOOKUP(J146,'[1]Age Categories'!A:B,2,FALSE)</f>
        <v>U14</v>
      </c>
      <c r="L146" t="s">
        <v>57</v>
      </c>
      <c r="M146" t="s">
        <v>150</v>
      </c>
    </row>
    <row r="147" spans="1:13" x14ac:dyDescent="0.25">
      <c r="A147">
        <v>2014072111</v>
      </c>
      <c r="B147" t="str">
        <f>VLOOKUP(A147,'2018 EOS List'!A:B,2,FALSE)</f>
        <v>Kaia</v>
      </c>
      <c r="C147" t="s">
        <v>158</v>
      </c>
      <c r="D147" t="s">
        <v>159</v>
      </c>
      <c r="E147" s="25">
        <v>990</v>
      </c>
      <c r="F147" s="25">
        <v>990</v>
      </c>
      <c r="G147" s="25">
        <v>990</v>
      </c>
      <c r="J147">
        <v>2005</v>
      </c>
      <c r="K147" t="str">
        <f>VLOOKUP(J147,'[1]Age Categories'!A:B,2,FALSE)</f>
        <v>U14</v>
      </c>
      <c r="L147" t="s">
        <v>52</v>
      </c>
      <c r="M147" t="s">
        <v>58</v>
      </c>
    </row>
    <row r="148" spans="1:13" x14ac:dyDescent="0.25">
      <c r="A148">
        <v>2017071928</v>
      </c>
      <c r="B148" t="e">
        <f>VLOOKUP(A148,'2018 EOS List'!A:B,2,FALSE)</f>
        <v>#N/A</v>
      </c>
      <c r="C148" t="s">
        <v>160</v>
      </c>
      <c r="D148" t="s">
        <v>161</v>
      </c>
      <c r="E148" s="25">
        <v>990</v>
      </c>
      <c r="F148" s="25">
        <v>990</v>
      </c>
      <c r="G148" s="25">
        <v>990</v>
      </c>
      <c r="I148" t="s">
        <v>71</v>
      </c>
      <c r="J148">
        <v>2005</v>
      </c>
      <c r="K148" t="str">
        <f>VLOOKUP(J148,'[1]Age Categories'!A:B,2,FALSE)</f>
        <v>U14</v>
      </c>
      <c r="L148" t="s">
        <v>57</v>
      </c>
      <c r="M148" t="s">
        <v>58</v>
      </c>
    </row>
    <row r="149" spans="1:13" x14ac:dyDescent="0.25">
      <c r="A149">
        <v>201307611</v>
      </c>
      <c r="B149" t="e">
        <f>VLOOKUP(A149,'2018 EOS List'!A:B,2,FALSE)</f>
        <v>#N/A</v>
      </c>
      <c r="C149" t="s">
        <v>165</v>
      </c>
      <c r="D149" t="s">
        <v>166</v>
      </c>
      <c r="E149" s="25">
        <v>246.505</v>
      </c>
      <c r="F149" s="25">
        <v>201.34</v>
      </c>
      <c r="G149" s="25">
        <v>181.13</v>
      </c>
      <c r="H149" t="s">
        <v>106</v>
      </c>
      <c r="I149" t="s">
        <v>107</v>
      </c>
      <c r="J149">
        <v>2005</v>
      </c>
      <c r="K149" t="str">
        <f>VLOOKUP(J149,'[1]Age Categories'!A:B,2,FALSE)</f>
        <v>U14</v>
      </c>
      <c r="L149" t="s">
        <v>57</v>
      </c>
    </row>
    <row r="150" spans="1:13" x14ac:dyDescent="0.25">
      <c r="A150">
        <v>2017061782</v>
      </c>
      <c r="B150" t="str">
        <f>VLOOKUP(A150,'2018 EOS List'!A:B,2,FALSE)</f>
        <v>Marcus</v>
      </c>
      <c r="C150" t="s">
        <v>171</v>
      </c>
      <c r="D150" t="s">
        <v>172</v>
      </c>
      <c r="E150" s="25">
        <v>990</v>
      </c>
      <c r="F150" s="25">
        <v>990</v>
      </c>
      <c r="G150" s="25">
        <v>990</v>
      </c>
      <c r="H150" t="s">
        <v>64</v>
      </c>
      <c r="I150" t="s">
        <v>81</v>
      </c>
      <c r="J150">
        <v>2005</v>
      </c>
      <c r="K150" t="str">
        <f>VLOOKUP(J150,'[1]Age Categories'!A:B,2,FALSE)</f>
        <v>U14</v>
      </c>
      <c r="L150" t="s">
        <v>57</v>
      </c>
      <c r="M150" t="s">
        <v>58</v>
      </c>
    </row>
    <row r="151" spans="1:13" x14ac:dyDescent="0.25">
      <c r="A151">
        <v>2017071919</v>
      </c>
      <c r="B151" t="e">
        <f>VLOOKUP(A151,'2018 EOS List'!A:B,2,FALSE)</f>
        <v>#N/A</v>
      </c>
      <c r="C151" t="s">
        <v>173</v>
      </c>
      <c r="D151" t="s">
        <v>174</v>
      </c>
      <c r="E151" s="25">
        <v>990</v>
      </c>
      <c r="F151" s="25">
        <v>990</v>
      </c>
      <c r="G151" s="25">
        <v>990</v>
      </c>
      <c r="I151" t="s">
        <v>107</v>
      </c>
      <c r="J151">
        <v>2005</v>
      </c>
      <c r="K151" t="str">
        <f>VLOOKUP(J151,'[1]Age Categories'!A:B,2,FALSE)</f>
        <v>U14</v>
      </c>
      <c r="L151" t="s">
        <v>57</v>
      </c>
      <c r="M151" t="s">
        <v>58</v>
      </c>
    </row>
    <row r="152" spans="1:13" x14ac:dyDescent="0.25">
      <c r="A152">
        <v>2014061753</v>
      </c>
      <c r="B152" t="e">
        <f>VLOOKUP(A152,'2018 EOS List'!A:B,2,FALSE)</f>
        <v>#N/A</v>
      </c>
      <c r="C152" t="s">
        <v>175</v>
      </c>
      <c r="D152" t="s">
        <v>176</v>
      </c>
      <c r="E152" s="25">
        <v>990</v>
      </c>
      <c r="F152" s="25">
        <v>990</v>
      </c>
      <c r="G152" s="25">
        <v>990</v>
      </c>
      <c r="J152">
        <v>2005</v>
      </c>
      <c r="K152" t="str">
        <f>VLOOKUP(J152,'[1]Age Categories'!A:B,2,FALSE)</f>
        <v>U14</v>
      </c>
      <c r="L152" t="s">
        <v>52</v>
      </c>
    </row>
    <row r="153" spans="1:13" x14ac:dyDescent="0.25">
      <c r="A153">
        <v>2017071938</v>
      </c>
      <c r="B153" t="e">
        <f>VLOOKUP(A153,'2018 EOS List'!A:B,2,FALSE)</f>
        <v>#N/A</v>
      </c>
      <c r="C153" t="s">
        <v>184</v>
      </c>
      <c r="D153" t="s">
        <v>185</v>
      </c>
      <c r="E153" s="25">
        <v>990</v>
      </c>
      <c r="F153" s="25">
        <v>990</v>
      </c>
      <c r="G153" s="25">
        <v>990</v>
      </c>
      <c r="I153" t="s">
        <v>71</v>
      </c>
      <c r="J153">
        <v>2005</v>
      </c>
      <c r="K153" t="str">
        <f>VLOOKUP(J153,'[1]Age Categories'!A:B,2,FALSE)</f>
        <v>U14</v>
      </c>
      <c r="L153" t="s">
        <v>52</v>
      </c>
      <c r="M153" t="s">
        <v>58</v>
      </c>
    </row>
    <row r="154" spans="1:13" x14ac:dyDescent="0.25">
      <c r="A154">
        <v>2017071942</v>
      </c>
      <c r="B154" t="e">
        <f>VLOOKUP(A154,'2018 EOS List'!A:B,2,FALSE)</f>
        <v>#N/A</v>
      </c>
      <c r="C154" t="s">
        <v>196</v>
      </c>
      <c r="D154" t="s">
        <v>197</v>
      </c>
      <c r="E154" s="25">
        <v>990</v>
      </c>
      <c r="F154" s="25">
        <v>990</v>
      </c>
      <c r="G154" s="25">
        <v>990</v>
      </c>
      <c r="J154">
        <v>2005</v>
      </c>
      <c r="K154" t="str">
        <f>VLOOKUP(J154,'[1]Age Categories'!A:B,2,FALSE)</f>
        <v>U14</v>
      </c>
      <c r="L154" t="s">
        <v>52</v>
      </c>
      <c r="M154" t="s">
        <v>97</v>
      </c>
    </row>
    <row r="155" spans="1:13" x14ac:dyDescent="0.25">
      <c r="A155">
        <v>2017080005</v>
      </c>
      <c r="B155" t="e">
        <f>VLOOKUP(A155,'2018 EOS List'!A:B,2,FALSE)</f>
        <v>#N/A</v>
      </c>
      <c r="C155" t="s">
        <v>198</v>
      </c>
      <c r="D155" t="s">
        <v>199</v>
      </c>
      <c r="E155" s="25">
        <v>130.26</v>
      </c>
      <c r="F155" s="25">
        <v>141.93</v>
      </c>
      <c r="G155" s="25">
        <v>990</v>
      </c>
      <c r="H155" t="s">
        <v>80</v>
      </c>
      <c r="I155" t="s">
        <v>91</v>
      </c>
      <c r="J155">
        <v>2005</v>
      </c>
      <c r="K155" t="str">
        <f>VLOOKUP(J155,'[1]Age Categories'!A:B,2,FALSE)</f>
        <v>U14</v>
      </c>
      <c r="L155" t="s">
        <v>52</v>
      </c>
      <c r="M155" t="s">
        <v>94</v>
      </c>
    </row>
    <row r="156" spans="1:13" x14ac:dyDescent="0.25">
      <c r="A156">
        <v>2013081087</v>
      </c>
      <c r="B156" t="str">
        <f>VLOOKUP(A156,'2018 EOS List'!A:B,2,FALSE)</f>
        <v>Thomas</v>
      </c>
      <c r="C156" t="s">
        <v>200</v>
      </c>
      <c r="D156" t="s">
        <v>201</v>
      </c>
      <c r="E156" s="25">
        <v>990</v>
      </c>
      <c r="F156" s="25">
        <v>990</v>
      </c>
      <c r="G156" s="25">
        <v>990</v>
      </c>
      <c r="H156" t="s">
        <v>80</v>
      </c>
      <c r="I156" t="s">
        <v>81</v>
      </c>
      <c r="J156">
        <v>2005</v>
      </c>
      <c r="K156" t="str">
        <f>VLOOKUP(J156,'[1]Age Categories'!A:B,2,FALSE)</f>
        <v>U14</v>
      </c>
      <c r="L156" t="s">
        <v>57</v>
      </c>
    </row>
    <row r="157" spans="1:13" x14ac:dyDescent="0.25">
      <c r="A157">
        <v>201307796</v>
      </c>
      <c r="B157" t="e">
        <f>VLOOKUP(A157,'2018 EOS List'!A:B,2,FALSE)</f>
        <v>#N/A</v>
      </c>
      <c r="C157" t="s">
        <v>204</v>
      </c>
      <c r="D157" t="s">
        <v>205</v>
      </c>
      <c r="E157" s="25">
        <v>990</v>
      </c>
      <c r="F157" s="25">
        <v>990</v>
      </c>
      <c r="G157" s="25">
        <v>990</v>
      </c>
      <c r="H157" t="s">
        <v>106</v>
      </c>
      <c r="I157" t="s">
        <v>107</v>
      </c>
      <c r="J157">
        <v>2005</v>
      </c>
      <c r="K157" t="str">
        <f>VLOOKUP(J157,'[1]Age Categories'!A:B,2,FALSE)</f>
        <v>U14</v>
      </c>
      <c r="L157" t="s">
        <v>57</v>
      </c>
    </row>
    <row r="158" spans="1:13" x14ac:dyDescent="0.25">
      <c r="A158">
        <v>2015073331</v>
      </c>
      <c r="B158" t="e">
        <f>VLOOKUP(A158,'2018 EOS List'!A:B,2,FALSE)</f>
        <v>#N/A</v>
      </c>
      <c r="C158" t="s">
        <v>212</v>
      </c>
      <c r="D158" t="s">
        <v>213</v>
      </c>
      <c r="E158" s="25">
        <v>505.20099999999985</v>
      </c>
      <c r="F158" s="25">
        <v>990</v>
      </c>
      <c r="G158" s="25">
        <v>990</v>
      </c>
      <c r="H158" t="s">
        <v>61</v>
      </c>
      <c r="J158">
        <v>2004</v>
      </c>
      <c r="K158" t="str">
        <f>VLOOKUP(J158,'[1]Age Categories'!A:B,2,FALSE)</f>
        <v>U16</v>
      </c>
      <c r="L158" t="s">
        <v>52</v>
      </c>
    </row>
    <row r="159" spans="1:13" x14ac:dyDescent="0.25">
      <c r="A159">
        <v>2017061810</v>
      </c>
      <c r="B159" t="e">
        <f>VLOOKUP(A159,'2018 EOS List'!A:B,2,FALSE)</f>
        <v>#N/A</v>
      </c>
      <c r="C159" t="s">
        <v>216</v>
      </c>
      <c r="D159" t="s">
        <v>217</v>
      </c>
      <c r="E159" s="25">
        <v>187.59199999999998</v>
      </c>
      <c r="F159" s="25">
        <v>138.32</v>
      </c>
      <c r="G159" s="25">
        <v>990</v>
      </c>
      <c r="H159" t="s">
        <v>80</v>
      </c>
      <c r="I159" t="s">
        <v>91</v>
      </c>
      <c r="J159">
        <v>2003</v>
      </c>
      <c r="K159" t="str">
        <f>VLOOKUP(J159,'[1]Age Categories'!A:B,2,FALSE)</f>
        <v>U16</v>
      </c>
      <c r="L159" t="s">
        <v>57</v>
      </c>
      <c r="M159" t="s">
        <v>218</v>
      </c>
    </row>
    <row r="160" spans="1:13" x14ac:dyDescent="0.25">
      <c r="A160">
        <v>2016081243</v>
      </c>
      <c r="B160" t="e">
        <f>VLOOKUP(A160,'2018 EOS List'!A:B,2,FALSE)</f>
        <v>#N/A</v>
      </c>
      <c r="C160" t="s">
        <v>219</v>
      </c>
      <c r="D160" t="s">
        <v>220</v>
      </c>
      <c r="E160" s="25">
        <v>49.935000000000002</v>
      </c>
      <c r="F160" s="25">
        <v>60.69</v>
      </c>
      <c r="G160" s="25">
        <v>990</v>
      </c>
      <c r="J160">
        <v>2003</v>
      </c>
      <c r="K160" t="str">
        <f>VLOOKUP(J160,'[1]Age Categories'!A:B,2,FALSE)</f>
        <v>U16</v>
      </c>
      <c r="L160" t="s">
        <v>52</v>
      </c>
      <c r="M160" t="s">
        <v>150</v>
      </c>
    </row>
    <row r="161" spans="1:13" x14ac:dyDescent="0.25">
      <c r="A161">
        <v>201306449</v>
      </c>
      <c r="B161" t="e">
        <f>VLOOKUP(A161,'2018 EOS List'!A:B,2,FALSE)</f>
        <v>#N/A</v>
      </c>
      <c r="C161" t="s">
        <v>222</v>
      </c>
      <c r="D161" t="s">
        <v>223</v>
      </c>
      <c r="E161" s="25">
        <v>990</v>
      </c>
      <c r="F161" s="25">
        <v>395.35699999999997</v>
      </c>
      <c r="G161" s="25">
        <v>990</v>
      </c>
      <c r="H161" t="s">
        <v>153</v>
      </c>
      <c r="I161" t="s">
        <v>71</v>
      </c>
      <c r="J161">
        <v>2004</v>
      </c>
      <c r="K161" t="str">
        <f>VLOOKUP(J161,'[1]Age Categories'!A:B,2,FALSE)</f>
        <v>U16</v>
      </c>
      <c r="L161" t="s">
        <v>52</v>
      </c>
    </row>
    <row r="162" spans="1:13" x14ac:dyDescent="0.25">
      <c r="A162">
        <v>2017061808</v>
      </c>
      <c r="B162" t="e">
        <f>VLOOKUP(A162,'2018 EOS List'!A:B,2,FALSE)</f>
        <v>#N/A</v>
      </c>
      <c r="C162" t="s">
        <v>229</v>
      </c>
      <c r="D162" t="s">
        <v>217</v>
      </c>
      <c r="E162" s="25">
        <v>301.87299999999999</v>
      </c>
      <c r="F162" s="25">
        <v>990</v>
      </c>
      <c r="G162" s="25">
        <v>990</v>
      </c>
      <c r="H162" t="s">
        <v>80</v>
      </c>
      <c r="I162" t="s">
        <v>91</v>
      </c>
      <c r="J162">
        <v>2003</v>
      </c>
      <c r="K162" t="str">
        <f>VLOOKUP(J162,'[1]Age Categories'!A:B,2,FALSE)</f>
        <v>U16</v>
      </c>
      <c r="L162" t="s">
        <v>52</v>
      </c>
      <c r="M162" t="s">
        <v>218</v>
      </c>
    </row>
    <row r="163" spans="1:13" x14ac:dyDescent="0.25">
      <c r="A163">
        <v>2017071947</v>
      </c>
      <c r="B163" t="e">
        <f>VLOOKUP(A163,'2018 EOS List'!A:B,2,FALSE)</f>
        <v>#N/A</v>
      </c>
      <c r="C163" t="s">
        <v>230</v>
      </c>
      <c r="D163" t="s">
        <v>231</v>
      </c>
      <c r="E163" s="25">
        <v>106.60500000000002</v>
      </c>
      <c r="F163" s="25">
        <v>166.35499999999999</v>
      </c>
      <c r="G163" s="25">
        <v>990</v>
      </c>
      <c r="I163" t="s">
        <v>232</v>
      </c>
      <c r="J163">
        <v>2003</v>
      </c>
      <c r="K163" t="str">
        <f>VLOOKUP(J163,'[1]Age Categories'!A:B,2,FALSE)</f>
        <v>U16</v>
      </c>
      <c r="L163" t="s">
        <v>57</v>
      </c>
      <c r="M163" t="s">
        <v>150</v>
      </c>
    </row>
    <row r="164" spans="1:13" x14ac:dyDescent="0.25">
      <c r="A164">
        <v>2014061810</v>
      </c>
      <c r="B164" t="e">
        <f>VLOOKUP(A164,'2018 EOS List'!A:B,2,FALSE)</f>
        <v>#N/A</v>
      </c>
      <c r="C164" t="s">
        <v>235</v>
      </c>
      <c r="D164" t="s">
        <v>236</v>
      </c>
      <c r="E164" s="25">
        <v>165.245</v>
      </c>
      <c r="F164" s="25">
        <v>206.065</v>
      </c>
      <c r="G164" s="25">
        <v>990</v>
      </c>
      <c r="J164">
        <v>2003</v>
      </c>
      <c r="K164" t="str">
        <f>VLOOKUP(J164,'[1]Age Categories'!A:B,2,FALSE)</f>
        <v>U16</v>
      </c>
      <c r="L164" t="s">
        <v>52</v>
      </c>
    </row>
    <row r="165" spans="1:13" x14ac:dyDescent="0.25">
      <c r="A165">
        <v>2017080010</v>
      </c>
      <c r="B165" t="e">
        <f>VLOOKUP(A165,'2018 EOS List'!A:B,2,FALSE)</f>
        <v>#N/A</v>
      </c>
      <c r="C165" t="s">
        <v>78</v>
      </c>
      <c r="D165" t="s">
        <v>238</v>
      </c>
      <c r="E165" s="25">
        <v>990</v>
      </c>
      <c r="F165" s="25">
        <v>990</v>
      </c>
      <c r="G165" s="25">
        <v>990</v>
      </c>
      <c r="J165">
        <v>2004</v>
      </c>
      <c r="K165" t="str">
        <f>VLOOKUP(J165,'[1]Age Categories'!A:B,2,FALSE)</f>
        <v>U16</v>
      </c>
      <c r="L165" t="s">
        <v>57</v>
      </c>
      <c r="M165" t="s">
        <v>58</v>
      </c>
    </row>
    <row r="166" spans="1:13" x14ac:dyDescent="0.25">
      <c r="A166">
        <v>2014061811</v>
      </c>
      <c r="B166" t="e">
        <f>VLOOKUP(A166,'2018 EOS List'!A:B,2,FALSE)</f>
        <v>#N/A</v>
      </c>
      <c r="C166" t="s">
        <v>240</v>
      </c>
      <c r="D166" t="s">
        <v>236</v>
      </c>
      <c r="E166" s="25">
        <v>171.31</v>
      </c>
      <c r="F166" s="25">
        <v>151.61500000000001</v>
      </c>
      <c r="G166" s="25">
        <v>990</v>
      </c>
      <c r="J166">
        <v>2003</v>
      </c>
      <c r="K166" t="str">
        <f>VLOOKUP(J166,'[1]Age Categories'!A:B,2,FALSE)</f>
        <v>U16</v>
      </c>
      <c r="L166" t="s">
        <v>52</v>
      </c>
    </row>
    <row r="167" spans="1:13" x14ac:dyDescent="0.25">
      <c r="A167">
        <v>2017080091</v>
      </c>
      <c r="B167" t="e">
        <f>VLOOKUP(A167,'2018 EOS List'!A:B,2,FALSE)</f>
        <v>#N/A</v>
      </c>
      <c r="C167" t="s">
        <v>243</v>
      </c>
      <c r="D167" t="s">
        <v>244</v>
      </c>
      <c r="E167" s="25">
        <v>167.315</v>
      </c>
      <c r="F167" s="25">
        <v>241.59199999999998</v>
      </c>
      <c r="G167" s="25">
        <v>990</v>
      </c>
      <c r="J167">
        <v>2003</v>
      </c>
      <c r="K167" t="str">
        <f>VLOOKUP(J167,'[1]Age Categories'!A:B,2,FALSE)</f>
        <v>U16</v>
      </c>
      <c r="L167" t="s">
        <v>52</v>
      </c>
      <c r="M167" t="s">
        <v>94</v>
      </c>
    </row>
    <row r="168" spans="1:13" x14ac:dyDescent="0.25">
      <c r="A168">
        <v>2016071198</v>
      </c>
      <c r="B168" t="e">
        <f>VLOOKUP(A168,'2018 EOS List'!A:B,2,FALSE)</f>
        <v>#N/A</v>
      </c>
      <c r="C168" t="s">
        <v>245</v>
      </c>
      <c r="D168" t="s">
        <v>246</v>
      </c>
      <c r="E168" s="25">
        <v>990</v>
      </c>
      <c r="F168" s="25">
        <v>990</v>
      </c>
      <c r="G168" s="25">
        <v>990</v>
      </c>
      <c r="J168">
        <v>2004</v>
      </c>
      <c r="K168" t="str">
        <f>VLOOKUP(J168,'[1]Age Categories'!A:B,2,FALSE)</f>
        <v>U16</v>
      </c>
      <c r="L168" t="s">
        <v>57</v>
      </c>
    </row>
    <row r="169" spans="1:13" x14ac:dyDescent="0.25">
      <c r="A169">
        <v>2016081236</v>
      </c>
      <c r="B169" t="e">
        <f>VLOOKUP(A169,'2018 EOS List'!A:B,2,FALSE)</f>
        <v>#N/A</v>
      </c>
      <c r="C169" t="s">
        <v>248</v>
      </c>
      <c r="D169" t="s">
        <v>249</v>
      </c>
      <c r="E169" s="25">
        <v>110.07</v>
      </c>
      <c r="F169" s="25">
        <v>155.73500000000001</v>
      </c>
      <c r="G169" s="25">
        <v>990</v>
      </c>
      <c r="J169">
        <v>2004</v>
      </c>
      <c r="K169" t="str">
        <f>VLOOKUP(J169,'[1]Age Categories'!A:B,2,FALSE)</f>
        <v>U16</v>
      </c>
      <c r="L169" t="s">
        <v>52</v>
      </c>
      <c r="M169" t="s">
        <v>150</v>
      </c>
    </row>
    <row r="170" spans="1:13" x14ac:dyDescent="0.25">
      <c r="A170">
        <v>201306428</v>
      </c>
      <c r="B170" t="e">
        <f>VLOOKUP(A170,'2018 EOS List'!A:B,2,FALSE)</f>
        <v>#N/A</v>
      </c>
      <c r="C170" t="s">
        <v>100</v>
      </c>
      <c r="D170" t="s">
        <v>251</v>
      </c>
      <c r="E170" s="25">
        <v>990</v>
      </c>
      <c r="F170" s="25">
        <v>990</v>
      </c>
      <c r="G170" s="25">
        <v>990</v>
      </c>
      <c r="H170" t="s">
        <v>51</v>
      </c>
      <c r="J170">
        <v>2003</v>
      </c>
      <c r="K170" t="str">
        <f>VLOOKUP(J170,'[1]Age Categories'!A:B,2,FALSE)</f>
        <v>U16</v>
      </c>
      <c r="L170" t="s">
        <v>52</v>
      </c>
    </row>
    <row r="171" spans="1:13" x14ac:dyDescent="0.25">
      <c r="A171">
        <v>2017080011</v>
      </c>
      <c r="B171" t="e">
        <f>VLOOKUP(A171,'2018 EOS List'!A:B,2,FALSE)</f>
        <v>#N/A</v>
      </c>
      <c r="C171" t="s">
        <v>100</v>
      </c>
      <c r="D171" t="s">
        <v>238</v>
      </c>
      <c r="E171" s="25">
        <v>990</v>
      </c>
      <c r="F171" s="25">
        <v>990</v>
      </c>
      <c r="G171" s="25">
        <v>990</v>
      </c>
      <c r="J171">
        <v>2004</v>
      </c>
      <c r="K171" t="str">
        <f>VLOOKUP(J171,'[1]Age Categories'!A:B,2,FALSE)</f>
        <v>U16</v>
      </c>
      <c r="L171" t="s">
        <v>52</v>
      </c>
      <c r="M171" t="s">
        <v>58</v>
      </c>
    </row>
    <row r="172" spans="1:13" x14ac:dyDescent="0.25">
      <c r="A172">
        <v>2017071874</v>
      </c>
      <c r="B172" t="e">
        <f>VLOOKUP(A172,'2018 EOS List'!A:B,2,FALSE)</f>
        <v>#N/A</v>
      </c>
      <c r="C172" t="s">
        <v>256</v>
      </c>
      <c r="D172" t="s">
        <v>257</v>
      </c>
      <c r="E172" s="25">
        <v>63.954999999999998</v>
      </c>
      <c r="F172" s="25">
        <v>49.069999999999993</v>
      </c>
      <c r="G172" s="25">
        <v>990</v>
      </c>
      <c r="I172" t="s">
        <v>107</v>
      </c>
      <c r="J172">
        <v>2004</v>
      </c>
      <c r="K172" t="str">
        <f>VLOOKUP(J172,'[1]Age Categories'!A:B,2,FALSE)</f>
        <v>U16</v>
      </c>
      <c r="L172" t="s">
        <v>52</v>
      </c>
      <c r="M172" t="s">
        <v>258</v>
      </c>
    </row>
    <row r="173" spans="1:13" x14ac:dyDescent="0.25">
      <c r="A173">
        <v>2017061809</v>
      </c>
      <c r="B173" t="e">
        <f>VLOOKUP(A173,'2018 EOS List'!A:B,2,FALSE)</f>
        <v>#N/A</v>
      </c>
      <c r="C173" t="s">
        <v>129</v>
      </c>
      <c r="D173" t="s">
        <v>268</v>
      </c>
      <c r="E173" s="25">
        <v>990</v>
      </c>
      <c r="F173" s="25">
        <v>990</v>
      </c>
      <c r="G173" s="25">
        <v>990</v>
      </c>
      <c r="J173">
        <v>2003</v>
      </c>
      <c r="K173" t="str">
        <f>VLOOKUP(J173,'[1]Age Categories'!A:B,2,FALSE)</f>
        <v>U16</v>
      </c>
      <c r="L173" t="s">
        <v>52</v>
      </c>
      <c r="M173" t="s">
        <v>58</v>
      </c>
    </row>
    <row r="174" spans="1:13" x14ac:dyDescent="0.25">
      <c r="A174">
        <v>201301514</v>
      </c>
      <c r="B174" t="str">
        <f>VLOOKUP(A174,'2018 EOS List'!A:B,2,FALSE)</f>
        <v>Jenna</v>
      </c>
      <c r="C174" t="s">
        <v>142</v>
      </c>
      <c r="D174" t="s">
        <v>277</v>
      </c>
      <c r="E174" s="25">
        <v>87.82</v>
      </c>
      <c r="F174" s="25">
        <v>166.27999999999997</v>
      </c>
      <c r="G174" s="25">
        <v>172.995</v>
      </c>
      <c r="H174" t="s">
        <v>51</v>
      </c>
      <c r="I174" t="s">
        <v>51</v>
      </c>
      <c r="J174">
        <v>2003</v>
      </c>
      <c r="K174" t="str">
        <f>VLOOKUP(J174,'[1]Age Categories'!A:B,2,FALSE)</f>
        <v>U16</v>
      </c>
      <c r="L174" t="s">
        <v>52</v>
      </c>
      <c r="M174" t="s">
        <v>58</v>
      </c>
    </row>
    <row r="175" spans="1:13" x14ac:dyDescent="0.25">
      <c r="A175">
        <v>2017071926</v>
      </c>
      <c r="B175" t="e">
        <f>VLOOKUP(A175,'2018 EOS List'!A:B,2,FALSE)</f>
        <v>#N/A</v>
      </c>
      <c r="C175" t="s">
        <v>282</v>
      </c>
      <c r="D175" t="s">
        <v>283</v>
      </c>
      <c r="E175" s="25">
        <v>990</v>
      </c>
      <c r="F175" s="25">
        <v>990</v>
      </c>
      <c r="G175" s="25">
        <v>990</v>
      </c>
      <c r="I175" t="s">
        <v>91</v>
      </c>
      <c r="J175">
        <v>2004</v>
      </c>
      <c r="K175" t="str">
        <f>VLOOKUP(J175,'[1]Age Categories'!A:B,2,FALSE)</f>
        <v>U16</v>
      </c>
      <c r="L175" t="s">
        <v>57</v>
      </c>
      <c r="M175" t="s">
        <v>58</v>
      </c>
    </row>
    <row r="176" spans="1:13" x14ac:dyDescent="0.25">
      <c r="A176">
        <v>2017071941</v>
      </c>
      <c r="B176" t="e">
        <f>VLOOKUP(A176,'2018 EOS List'!A:B,2,FALSE)</f>
        <v>#N/A</v>
      </c>
      <c r="C176" t="s">
        <v>284</v>
      </c>
      <c r="D176" t="s">
        <v>285</v>
      </c>
      <c r="E176" s="25">
        <v>990</v>
      </c>
      <c r="F176" s="25">
        <v>990</v>
      </c>
      <c r="G176" s="25">
        <v>990</v>
      </c>
      <c r="J176">
        <v>2004</v>
      </c>
      <c r="K176" t="str">
        <f>VLOOKUP(J176,'[1]Age Categories'!A:B,2,FALSE)</f>
        <v>U16</v>
      </c>
      <c r="L176" t="s">
        <v>57</v>
      </c>
      <c r="M176" t="s">
        <v>97</v>
      </c>
    </row>
    <row r="177" spans="1:13" x14ac:dyDescent="0.25">
      <c r="A177">
        <v>2017071948</v>
      </c>
      <c r="B177" t="e">
        <f>VLOOKUP(A177,'2018 EOS List'!A:B,2,FALSE)</f>
        <v>#N/A</v>
      </c>
      <c r="C177" t="s">
        <v>286</v>
      </c>
      <c r="D177" t="s">
        <v>287</v>
      </c>
      <c r="E177" s="25">
        <v>125.875</v>
      </c>
      <c r="F177" s="25">
        <v>97.484999999999985</v>
      </c>
      <c r="G177" s="25">
        <v>990</v>
      </c>
      <c r="I177" t="s">
        <v>232</v>
      </c>
      <c r="J177">
        <v>2003</v>
      </c>
      <c r="K177" t="str">
        <f>VLOOKUP(J177,'[1]Age Categories'!A:B,2,FALSE)</f>
        <v>U16</v>
      </c>
      <c r="L177" t="s">
        <v>57</v>
      </c>
      <c r="M177" t="s">
        <v>150</v>
      </c>
    </row>
    <row r="178" spans="1:13" x14ac:dyDescent="0.25">
      <c r="A178">
        <v>2012063990</v>
      </c>
      <c r="B178" t="e">
        <f>VLOOKUP(A178,'2018 EOS List'!A:B,2,FALSE)</f>
        <v>#N/A</v>
      </c>
      <c r="C178" t="s">
        <v>288</v>
      </c>
      <c r="D178" t="s">
        <v>289</v>
      </c>
      <c r="E178" s="25">
        <v>990</v>
      </c>
      <c r="F178" s="25">
        <v>990</v>
      </c>
      <c r="G178" s="25">
        <v>990</v>
      </c>
      <c r="J178">
        <v>2003</v>
      </c>
      <c r="K178" t="str">
        <f>VLOOKUP(J178,'[1]Age Categories'!A:B,2,FALSE)</f>
        <v>U16</v>
      </c>
      <c r="L178" t="s">
        <v>52</v>
      </c>
      <c r="M178" t="s">
        <v>58</v>
      </c>
    </row>
    <row r="179" spans="1:13" x14ac:dyDescent="0.25">
      <c r="A179">
        <v>2015083458</v>
      </c>
      <c r="B179" t="e">
        <f>VLOOKUP(A179,'2018 EOS List'!A:B,2,FALSE)</f>
        <v>#N/A</v>
      </c>
      <c r="C179" t="s">
        <v>290</v>
      </c>
      <c r="D179" t="s">
        <v>291</v>
      </c>
      <c r="E179" s="25">
        <v>289.54900000000004</v>
      </c>
      <c r="F179" s="25">
        <v>319.72399999999999</v>
      </c>
      <c r="G179" s="25">
        <v>990</v>
      </c>
      <c r="H179" t="s">
        <v>61</v>
      </c>
      <c r="I179" t="s">
        <v>61</v>
      </c>
      <c r="J179">
        <v>2003</v>
      </c>
      <c r="K179" t="str">
        <f>VLOOKUP(J179,'[1]Age Categories'!A:B,2,FALSE)</f>
        <v>U16</v>
      </c>
      <c r="L179" t="s">
        <v>52</v>
      </c>
    </row>
    <row r="180" spans="1:13" x14ac:dyDescent="0.25">
      <c r="A180">
        <v>2012063991</v>
      </c>
      <c r="B180" t="e">
        <f>VLOOKUP(A180,'2018 EOS List'!A:B,2,FALSE)</f>
        <v>#N/A</v>
      </c>
      <c r="C180" t="s">
        <v>292</v>
      </c>
      <c r="D180" t="s">
        <v>289</v>
      </c>
      <c r="E180" s="25">
        <v>990</v>
      </c>
      <c r="F180" s="25">
        <v>990</v>
      </c>
      <c r="G180" s="25">
        <v>990</v>
      </c>
      <c r="J180">
        <v>2004</v>
      </c>
      <c r="K180" t="str">
        <f>VLOOKUP(J180,'[1]Age Categories'!A:B,2,FALSE)</f>
        <v>U16</v>
      </c>
      <c r="L180" t="s">
        <v>52</v>
      </c>
      <c r="M180" t="s">
        <v>58</v>
      </c>
    </row>
    <row r="181" spans="1:13" x14ac:dyDescent="0.25">
      <c r="A181">
        <v>2015073282</v>
      </c>
      <c r="B181" t="e">
        <f>VLOOKUP(A181,'2018 EOS List'!A:B,2,FALSE)</f>
        <v>#N/A</v>
      </c>
      <c r="C181" t="s">
        <v>294</v>
      </c>
      <c r="D181" t="s">
        <v>83</v>
      </c>
      <c r="E181" s="25">
        <v>990</v>
      </c>
      <c r="F181" s="25">
        <v>990</v>
      </c>
      <c r="G181" s="25">
        <v>990</v>
      </c>
      <c r="H181" t="s">
        <v>61</v>
      </c>
      <c r="J181">
        <v>2003</v>
      </c>
      <c r="K181" t="str">
        <f>VLOOKUP(J181,'[1]Age Categories'!A:B,2,FALSE)</f>
        <v>U16</v>
      </c>
      <c r="L181" t="s">
        <v>52</v>
      </c>
    </row>
    <row r="182" spans="1:13" x14ac:dyDescent="0.25">
      <c r="A182">
        <v>2016062299</v>
      </c>
      <c r="B182" t="e">
        <f>VLOOKUP(A182,'2018 EOS List'!A:B,2,FALSE)</f>
        <v>#N/A</v>
      </c>
      <c r="C182" t="s">
        <v>295</v>
      </c>
      <c r="D182" t="s">
        <v>296</v>
      </c>
      <c r="E182" s="25">
        <v>990</v>
      </c>
      <c r="F182" s="25">
        <v>450.20300000000009</v>
      </c>
      <c r="G182" s="25">
        <v>990</v>
      </c>
      <c r="H182" t="s">
        <v>51</v>
      </c>
      <c r="I182" t="s">
        <v>51</v>
      </c>
      <c r="J182">
        <v>2003</v>
      </c>
      <c r="K182" t="str">
        <f>VLOOKUP(J182,'[1]Age Categories'!A:B,2,FALSE)</f>
        <v>U16</v>
      </c>
      <c r="L182" t="s">
        <v>52</v>
      </c>
    </row>
    <row r="183" spans="1:13" x14ac:dyDescent="0.25">
      <c r="A183">
        <v>2014072102</v>
      </c>
      <c r="B183" t="e">
        <f>VLOOKUP(A183,'2018 EOS List'!A:B,2,FALSE)</f>
        <v>#N/A</v>
      </c>
      <c r="C183" t="s">
        <v>297</v>
      </c>
      <c r="D183" t="s">
        <v>298</v>
      </c>
      <c r="E183" s="25">
        <v>990</v>
      </c>
      <c r="F183" s="25">
        <v>990</v>
      </c>
      <c r="G183" s="25">
        <v>990</v>
      </c>
      <c r="H183" t="s">
        <v>61</v>
      </c>
      <c r="I183" t="s">
        <v>61</v>
      </c>
      <c r="J183">
        <v>2004</v>
      </c>
      <c r="K183" t="str">
        <f>VLOOKUP(J183,'[1]Age Categories'!A:B,2,FALSE)</f>
        <v>U16</v>
      </c>
      <c r="L183" t="s">
        <v>52</v>
      </c>
    </row>
    <row r="184" spans="1:13" x14ac:dyDescent="0.25">
      <c r="A184">
        <v>2017071871</v>
      </c>
      <c r="B184" t="e">
        <f>VLOOKUP(A184,'2018 EOS List'!A:B,2,FALSE)</f>
        <v>#N/A</v>
      </c>
      <c r="C184" t="s">
        <v>299</v>
      </c>
      <c r="D184" t="s">
        <v>300</v>
      </c>
      <c r="E184" s="25">
        <v>101.185</v>
      </c>
      <c r="F184" s="25">
        <v>109.04499999999999</v>
      </c>
      <c r="G184" s="25">
        <v>990</v>
      </c>
      <c r="H184" t="s">
        <v>80</v>
      </c>
      <c r="I184" t="s">
        <v>91</v>
      </c>
      <c r="J184">
        <v>2003</v>
      </c>
      <c r="K184" t="str">
        <f>VLOOKUP(J184,'[1]Age Categories'!A:B,2,FALSE)</f>
        <v>U16</v>
      </c>
      <c r="L184" t="s">
        <v>57</v>
      </c>
      <c r="M184" t="s">
        <v>218</v>
      </c>
    </row>
    <row r="185" spans="1:13" x14ac:dyDescent="0.25">
      <c r="A185">
        <v>2017080092</v>
      </c>
      <c r="B185" t="e">
        <f>VLOOKUP(A185,'2018 EOS List'!A:B,2,FALSE)</f>
        <v>#N/A</v>
      </c>
      <c r="C185" t="s">
        <v>306</v>
      </c>
      <c r="D185" t="s">
        <v>307</v>
      </c>
      <c r="E185" s="25">
        <v>186.13</v>
      </c>
      <c r="F185" s="25">
        <v>990</v>
      </c>
      <c r="G185" s="25">
        <v>990</v>
      </c>
      <c r="J185">
        <v>2003</v>
      </c>
      <c r="K185" t="str">
        <f>VLOOKUP(J185,'[1]Age Categories'!A:B,2,FALSE)</f>
        <v>U16</v>
      </c>
      <c r="L185" t="s">
        <v>52</v>
      </c>
      <c r="M185" t="s">
        <v>94</v>
      </c>
    </row>
    <row r="186" spans="1:13" x14ac:dyDescent="0.25">
      <c r="A186">
        <v>2017080016</v>
      </c>
      <c r="B186" t="e">
        <f>VLOOKUP(A186,'2018 EOS List'!A:B,2,FALSE)</f>
        <v>#N/A</v>
      </c>
      <c r="C186" t="s">
        <v>49</v>
      </c>
      <c r="D186" t="s">
        <v>308</v>
      </c>
      <c r="E186" s="25">
        <v>252.35500000000002</v>
      </c>
      <c r="F186" s="25">
        <v>254.15499999999997</v>
      </c>
      <c r="G186" s="25">
        <v>990</v>
      </c>
      <c r="J186">
        <v>2003</v>
      </c>
      <c r="K186" t="str">
        <f>VLOOKUP(J186,'[1]Age Categories'!A:B,2,FALSE)</f>
        <v>U16</v>
      </c>
      <c r="L186" t="s">
        <v>52</v>
      </c>
      <c r="M186" t="s">
        <v>150</v>
      </c>
    </row>
    <row r="187" spans="1:13" x14ac:dyDescent="0.25">
      <c r="A187">
        <v>201307789</v>
      </c>
      <c r="B187" t="e">
        <f>VLOOKUP(A187,'2018 EOS List'!A:B,2,FALSE)</f>
        <v>#N/A</v>
      </c>
      <c r="C187" t="s">
        <v>311</v>
      </c>
      <c r="D187" t="s">
        <v>312</v>
      </c>
      <c r="E187" s="25">
        <v>141.44499999999999</v>
      </c>
      <c r="F187" s="25">
        <v>80.734999999999985</v>
      </c>
      <c r="G187" s="25">
        <v>111.015</v>
      </c>
      <c r="I187" t="s">
        <v>91</v>
      </c>
      <c r="J187">
        <v>2004</v>
      </c>
      <c r="K187" t="str">
        <f>VLOOKUP(J187,'[1]Age Categories'!A:B,2,FALSE)</f>
        <v>U16</v>
      </c>
      <c r="L187" t="s">
        <v>57</v>
      </c>
    </row>
    <row r="188" spans="1:13" x14ac:dyDescent="0.25">
      <c r="A188">
        <v>2016081241</v>
      </c>
      <c r="B188" t="e">
        <f>VLOOKUP(A188,'2018 EOS List'!A:B,2,FALSE)</f>
        <v>#N/A</v>
      </c>
      <c r="C188" t="s">
        <v>311</v>
      </c>
      <c r="D188" t="s">
        <v>313</v>
      </c>
      <c r="E188" s="25">
        <v>118.47499999999999</v>
      </c>
      <c r="F188" s="25">
        <v>165.32000000000002</v>
      </c>
      <c r="G188" s="25">
        <v>990</v>
      </c>
      <c r="J188">
        <v>2003</v>
      </c>
      <c r="K188" t="str">
        <f>VLOOKUP(J188,'[1]Age Categories'!A:B,2,FALSE)</f>
        <v>U16</v>
      </c>
      <c r="L188" t="s">
        <v>57</v>
      </c>
      <c r="M188" t="s">
        <v>150</v>
      </c>
    </row>
    <row r="189" spans="1:13" x14ac:dyDescent="0.25">
      <c r="A189">
        <v>2014071941</v>
      </c>
      <c r="B189" t="str">
        <f>VLOOKUP(A189,'2018 EOS List'!A:B,2,FALSE)</f>
        <v>Oliver</v>
      </c>
      <c r="C189" t="s">
        <v>325</v>
      </c>
      <c r="D189" t="s">
        <v>326</v>
      </c>
      <c r="E189" s="25">
        <v>200.29000000000002</v>
      </c>
      <c r="F189" s="25">
        <v>151.67999999999998</v>
      </c>
      <c r="G189" s="25">
        <v>265.97750000000008</v>
      </c>
      <c r="H189" t="s">
        <v>106</v>
      </c>
      <c r="I189" t="s">
        <v>107</v>
      </c>
      <c r="J189">
        <v>2004</v>
      </c>
      <c r="K189" t="str">
        <f>VLOOKUP(J189,'[1]Age Categories'!A:B,2,FALSE)</f>
        <v>U16</v>
      </c>
      <c r="L189" t="s">
        <v>57</v>
      </c>
    </row>
    <row r="190" spans="1:13" x14ac:dyDescent="0.25">
      <c r="A190">
        <v>201306352</v>
      </c>
      <c r="B190" t="e">
        <f>VLOOKUP(A190,'2018 EOS List'!A:B,2,FALSE)</f>
        <v>#N/A</v>
      </c>
      <c r="C190" t="s">
        <v>330</v>
      </c>
      <c r="D190" t="s">
        <v>331</v>
      </c>
      <c r="E190" s="25">
        <v>50.195000000000007</v>
      </c>
      <c r="F190" s="25">
        <v>73.63</v>
      </c>
      <c r="G190" s="25">
        <v>50.054999999999978</v>
      </c>
      <c r="H190" t="s">
        <v>64</v>
      </c>
      <c r="I190" t="s">
        <v>135</v>
      </c>
      <c r="J190">
        <v>2003</v>
      </c>
      <c r="K190" t="str">
        <f>VLOOKUP(J190,'[1]Age Categories'!A:B,2,FALSE)</f>
        <v>U16</v>
      </c>
      <c r="L190" t="s">
        <v>52</v>
      </c>
    </row>
    <row r="191" spans="1:13" x14ac:dyDescent="0.25">
      <c r="A191">
        <v>201306206</v>
      </c>
      <c r="B191" t="e">
        <f>VLOOKUP(A191,'2018 EOS List'!A:B,2,FALSE)</f>
        <v>#N/A</v>
      </c>
      <c r="C191" t="s">
        <v>332</v>
      </c>
      <c r="D191" t="s">
        <v>333</v>
      </c>
      <c r="E191" s="25">
        <v>215.66750000000002</v>
      </c>
      <c r="F191" s="25">
        <v>189.24500000000003</v>
      </c>
      <c r="G191" s="25">
        <v>132.04000000000002</v>
      </c>
      <c r="H191" t="s">
        <v>80</v>
      </c>
      <c r="J191">
        <v>2003</v>
      </c>
      <c r="K191" t="str">
        <f>VLOOKUP(J191,'[1]Age Categories'!A:B,2,FALSE)</f>
        <v>U16</v>
      </c>
      <c r="L191" t="s">
        <v>57</v>
      </c>
      <c r="M191" t="s">
        <v>58</v>
      </c>
    </row>
    <row r="192" spans="1:13" x14ac:dyDescent="0.25">
      <c r="A192">
        <v>201307974</v>
      </c>
      <c r="B192" t="str">
        <f>VLOOKUP(A192,'2018 EOS List'!A:B,2,FALSE)</f>
        <v>Piet</v>
      </c>
      <c r="C192" t="s">
        <v>334</v>
      </c>
      <c r="D192" t="s">
        <v>335</v>
      </c>
      <c r="E192" s="25">
        <v>514.52599999999995</v>
      </c>
      <c r="F192" s="25">
        <v>470.64799999999991</v>
      </c>
      <c r="G192" s="25">
        <v>990</v>
      </c>
      <c r="H192" t="s">
        <v>106</v>
      </c>
      <c r="I192" t="s">
        <v>107</v>
      </c>
      <c r="J192">
        <v>2004</v>
      </c>
      <c r="K192" t="str">
        <f>VLOOKUP(J192,'[1]Age Categories'!A:B,2,FALSE)</f>
        <v>U16</v>
      </c>
      <c r="L192" t="s">
        <v>57</v>
      </c>
    </row>
    <row r="193" spans="1:13" x14ac:dyDescent="0.25">
      <c r="A193">
        <v>2017053976</v>
      </c>
      <c r="B193" t="e">
        <f>VLOOKUP(A193,'2018 EOS List'!A:B,2,FALSE)</f>
        <v>#N/A</v>
      </c>
      <c r="C193" t="s">
        <v>339</v>
      </c>
      <c r="D193" t="s">
        <v>340</v>
      </c>
      <c r="E193" s="25">
        <v>990</v>
      </c>
      <c r="F193" s="25">
        <v>990</v>
      </c>
      <c r="G193" s="25">
        <v>990</v>
      </c>
      <c r="H193" t="s">
        <v>80</v>
      </c>
      <c r="I193" t="s">
        <v>91</v>
      </c>
      <c r="J193">
        <v>2003</v>
      </c>
      <c r="K193" t="str">
        <f>VLOOKUP(J193,'[1]Age Categories'!A:B,2,FALSE)</f>
        <v>U16</v>
      </c>
      <c r="L193" t="s">
        <v>52</v>
      </c>
      <c r="M193" t="s">
        <v>341</v>
      </c>
    </row>
    <row r="194" spans="1:13" x14ac:dyDescent="0.25">
      <c r="A194">
        <v>2017063990</v>
      </c>
      <c r="B194" t="e">
        <f>VLOOKUP(A194,'2018 EOS List'!A:B,2,FALSE)</f>
        <v>#N/A</v>
      </c>
      <c r="C194" t="s">
        <v>342</v>
      </c>
      <c r="D194" t="s">
        <v>343</v>
      </c>
      <c r="E194" s="25">
        <v>990</v>
      </c>
      <c r="F194" s="25">
        <v>990</v>
      </c>
      <c r="G194" s="25">
        <v>990</v>
      </c>
      <c r="H194" t="s">
        <v>80</v>
      </c>
      <c r="I194" t="s">
        <v>91</v>
      </c>
      <c r="J194">
        <v>2004</v>
      </c>
      <c r="K194" t="str">
        <f>VLOOKUP(J194,'[1]Age Categories'!A:B,2,FALSE)</f>
        <v>U16</v>
      </c>
      <c r="L194" t="s">
        <v>52</v>
      </c>
      <c r="M194" t="s">
        <v>344</v>
      </c>
    </row>
    <row r="195" spans="1:13" x14ac:dyDescent="0.25">
      <c r="A195">
        <v>2017071876</v>
      </c>
      <c r="B195" t="e">
        <f>VLOOKUP(A195,'2018 EOS List'!A:B,2,FALSE)</f>
        <v>#N/A</v>
      </c>
      <c r="C195" t="s">
        <v>350</v>
      </c>
      <c r="D195" t="s">
        <v>351</v>
      </c>
      <c r="E195" s="25">
        <v>990</v>
      </c>
      <c r="F195" s="25">
        <v>132.10500000000002</v>
      </c>
      <c r="G195" s="25">
        <v>990</v>
      </c>
      <c r="I195" t="s">
        <v>91</v>
      </c>
      <c r="J195">
        <v>2003</v>
      </c>
      <c r="K195" t="str">
        <f>VLOOKUP(J195,'[1]Age Categories'!A:B,2,FALSE)</f>
        <v>U16</v>
      </c>
      <c r="L195" t="s">
        <v>52</v>
      </c>
      <c r="M195" t="s">
        <v>341</v>
      </c>
    </row>
    <row r="196" spans="1:13" x14ac:dyDescent="0.25">
      <c r="A196">
        <v>2016033842</v>
      </c>
      <c r="B196" t="str">
        <f>VLOOKUP(A196,'2018 EOS List'!A:B,2,FALSE)</f>
        <v>Sebastian</v>
      </c>
      <c r="C196" t="s">
        <v>354</v>
      </c>
      <c r="D196" t="s">
        <v>355</v>
      </c>
      <c r="E196" s="25">
        <v>990</v>
      </c>
      <c r="F196" s="25">
        <v>990</v>
      </c>
      <c r="G196" s="25">
        <v>990</v>
      </c>
      <c r="J196">
        <v>2003</v>
      </c>
      <c r="K196" t="str">
        <f>VLOOKUP(J196,'[1]Age Categories'!A:B,2,FALSE)</f>
        <v>U16</v>
      </c>
      <c r="L196" t="s">
        <v>57</v>
      </c>
    </row>
    <row r="197" spans="1:13" x14ac:dyDescent="0.25">
      <c r="A197">
        <v>2017080085</v>
      </c>
      <c r="B197" t="e">
        <f>VLOOKUP(A197,'2018 EOS List'!A:B,2,FALSE)</f>
        <v>#N/A</v>
      </c>
      <c r="C197" t="s">
        <v>360</v>
      </c>
      <c r="D197" t="s">
        <v>361</v>
      </c>
      <c r="E197" s="25">
        <v>278.34999999999997</v>
      </c>
      <c r="F197" s="25">
        <v>990</v>
      </c>
      <c r="G197" s="25">
        <v>990</v>
      </c>
      <c r="J197">
        <v>2003</v>
      </c>
      <c r="K197" t="str">
        <f>VLOOKUP(J197,'[1]Age Categories'!A:B,2,FALSE)</f>
        <v>U16</v>
      </c>
      <c r="L197" t="s">
        <v>52</v>
      </c>
      <c r="M197" t="s">
        <v>94</v>
      </c>
    </row>
    <row r="198" spans="1:13" x14ac:dyDescent="0.25">
      <c r="A198">
        <v>2017090159</v>
      </c>
      <c r="B198" t="e">
        <f>VLOOKUP(A198,'2018 EOS List'!A:B,2,FALSE)</f>
        <v>#N/A</v>
      </c>
      <c r="C198" t="s">
        <v>373</v>
      </c>
      <c r="D198" t="s">
        <v>374</v>
      </c>
      <c r="E198" s="25">
        <v>990</v>
      </c>
      <c r="F198" s="25">
        <v>248.60000000000002</v>
      </c>
      <c r="G198" s="25">
        <v>990</v>
      </c>
      <c r="H198" t="s">
        <v>153</v>
      </c>
      <c r="I198" t="s">
        <v>71</v>
      </c>
      <c r="J198">
        <v>2004</v>
      </c>
      <c r="K198" t="str">
        <f>VLOOKUP(J198,'[1]Age Categories'!A:B,2,FALSE)</f>
        <v>U16</v>
      </c>
      <c r="L198" t="s">
        <v>52</v>
      </c>
      <c r="M198" t="s">
        <v>58</v>
      </c>
    </row>
    <row r="199" spans="1:13" x14ac:dyDescent="0.25">
      <c r="A199">
        <v>2017071897</v>
      </c>
      <c r="B199" t="e">
        <f>VLOOKUP(A199,'2018 EOS List'!A:B,2,FALSE)</f>
        <v>#N/A</v>
      </c>
      <c r="C199" t="s">
        <v>377</v>
      </c>
      <c r="D199" t="s">
        <v>379</v>
      </c>
      <c r="E199" s="25">
        <v>990</v>
      </c>
      <c r="F199" s="25">
        <v>990</v>
      </c>
      <c r="G199" s="25">
        <v>990</v>
      </c>
      <c r="I199" t="s">
        <v>107</v>
      </c>
      <c r="J199">
        <v>2004</v>
      </c>
      <c r="K199" t="str">
        <f>VLOOKUP(J199,'[1]Age Categories'!A:B,2,FALSE)</f>
        <v>U16</v>
      </c>
      <c r="L199" t="s">
        <v>57</v>
      </c>
      <c r="M199" t="s">
        <v>58</v>
      </c>
    </row>
    <row r="200" spans="1:13" x14ac:dyDescent="0.25">
      <c r="A200">
        <v>2017090174</v>
      </c>
      <c r="B200" t="e">
        <f>VLOOKUP(A200,'2018 EOS List'!A:B,2,FALSE)</f>
        <v>#N/A</v>
      </c>
      <c r="C200" t="s">
        <v>381</v>
      </c>
      <c r="D200" t="s">
        <v>382</v>
      </c>
      <c r="E200" s="25">
        <v>990</v>
      </c>
      <c r="F200" s="25">
        <v>298.58299999999997</v>
      </c>
      <c r="G200" s="25">
        <v>303.64499999999998</v>
      </c>
      <c r="I200" t="s">
        <v>383</v>
      </c>
      <c r="J200">
        <v>2004</v>
      </c>
      <c r="K200" t="str">
        <f>VLOOKUP(J200,'[1]Age Categories'!A:B,2,FALSE)</f>
        <v>U16</v>
      </c>
      <c r="L200" t="s">
        <v>57</v>
      </c>
      <c r="M200" t="s">
        <v>58</v>
      </c>
    </row>
    <row r="201" spans="1:13" x14ac:dyDescent="0.25">
      <c r="A201">
        <v>2016081438</v>
      </c>
      <c r="B201" t="e">
        <f>VLOOKUP(A201,'2018 EOS List'!A:B,2,FALSE)</f>
        <v>#N/A</v>
      </c>
      <c r="C201" t="s">
        <v>384</v>
      </c>
      <c r="D201" t="s">
        <v>285</v>
      </c>
      <c r="E201" s="25">
        <v>990</v>
      </c>
      <c r="F201" s="25">
        <v>990</v>
      </c>
      <c r="G201" s="25">
        <v>990</v>
      </c>
      <c r="J201">
        <v>2004</v>
      </c>
      <c r="K201" t="str">
        <f>VLOOKUP(J201,'[1]Age Categories'!A:B,2,FALSE)</f>
        <v>U16</v>
      </c>
      <c r="L201" t="s">
        <v>57</v>
      </c>
      <c r="M201" t="s">
        <v>97</v>
      </c>
    </row>
    <row r="202" spans="1:13" x14ac:dyDescent="0.25">
      <c r="A202">
        <v>2017080076</v>
      </c>
      <c r="B202" t="e">
        <f>VLOOKUP(A202,'2018 EOS List'!A:B,2,FALSE)</f>
        <v>#N/A</v>
      </c>
      <c r="C202" t="s">
        <v>385</v>
      </c>
      <c r="D202" t="s">
        <v>386</v>
      </c>
      <c r="E202" s="25">
        <v>990</v>
      </c>
      <c r="F202" s="25">
        <v>990</v>
      </c>
      <c r="G202" s="25">
        <v>990</v>
      </c>
      <c r="I202" t="s">
        <v>71</v>
      </c>
      <c r="J202">
        <v>2004</v>
      </c>
      <c r="K202" t="str">
        <f>VLOOKUP(J202,'[1]Age Categories'!A:B,2,FALSE)</f>
        <v>U16</v>
      </c>
      <c r="L202" t="s">
        <v>57</v>
      </c>
      <c r="M202" t="s">
        <v>58</v>
      </c>
    </row>
    <row r="203" spans="1:13" x14ac:dyDescent="0.25">
      <c r="A203">
        <v>201307754</v>
      </c>
      <c r="B203" t="e">
        <f>VLOOKUP(A203,'2018 EOS List'!A:B,2,FALSE)</f>
        <v>#N/A</v>
      </c>
      <c r="C203" t="s">
        <v>387</v>
      </c>
      <c r="D203" t="s">
        <v>388</v>
      </c>
      <c r="E203" s="25">
        <v>90.81</v>
      </c>
      <c r="F203" s="25">
        <v>102.73000000000002</v>
      </c>
      <c r="G203" s="25">
        <v>201.57</v>
      </c>
      <c r="H203" t="s">
        <v>64</v>
      </c>
      <c r="J203">
        <v>2004</v>
      </c>
      <c r="K203" t="str">
        <f>VLOOKUP(J203,'[1]Age Categories'!A:B,2,FALSE)</f>
        <v>U16</v>
      </c>
      <c r="L203" t="s">
        <v>52</v>
      </c>
    </row>
    <row r="204" spans="1:13" x14ac:dyDescent="0.25">
      <c r="A204">
        <v>2017080101</v>
      </c>
      <c r="B204" t="e">
        <f>VLOOKUP(A204,'2018 EOS List'!A:B,2,FALSE)</f>
        <v>#N/A</v>
      </c>
      <c r="C204" t="s">
        <v>389</v>
      </c>
      <c r="D204" t="s">
        <v>390</v>
      </c>
      <c r="E204" s="25">
        <v>115.48000000000002</v>
      </c>
      <c r="F204" s="25">
        <v>169.19600000000003</v>
      </c>
      <c r="G204" s="25">
        <v>990</v>
      </c>
      <c r="J204">
        <v>2002</v>
      </c>
      <c r="K204" t="str">
        <f>VLOOKUP(J204,'[1]Age Categories'!A:B,2,FALSE)</f>
        <v>U19</v>
      </c>
      <c r="L204" t="s">
        <v>52</v>
      </c>
      <c r="M204" t="s">
        <v>94</v>
      </c>
    </row>
    <row r="205" spans="1:13" x14ac:dyDescent="0.25">
      <c r="A205">
        <v>201306141</v>
      </c>
      <c r="B205" t="e">
        <f>VLOOKUP(A205,'2018 EOS List'!A:B,2,FALSE)</f>
        <v>#N/A</v>
      </c>
      <c r="C205" t="s">
        <v>391</v>
      </c>
      <c r="D205" t="s">
        <v>392</v>
      </c>
      <c r="E205" s="25">
        <v>224.85100000000006</v>
      </c>
      <c r="F205" s="25">
        <v>280.67500000000001</v>
      </c>
      <c r="G205" s="25">
        <v>990</v>
      </c>
      <c r="H205" t="s">
        <v>51</v>
      </c>
      <c r="J205">
        <v>2002</v>
      </c>
      <c r="K205" t="str">
        <f>VLOOKUP(J205,'[1]Age Categories'!A:B,2,FALSE)</f>
        <v>U19</v>
      </c>
      <c r="L205" t="s">
        <v>52</v>
      </c>
    </row>
    <row r="206" spans="1:13" x14ac:dyDescent="0.25">
      <c r="A206">
        <v>2017090189</v>
      </c>
      <c r="B206" t="e">
        <f>VLOOKUP(A206,'2018 EOS List'!A:B,2,FALSE)</f>
        <v>#N/A</v>
      </c>
      <c r="C206" t="s">
        <v>393</v>
      </c>
      <c r="D206" t="s">
        <v>394</v>
      </c>
      <c r="E206" s="25">
        <v>990</v>
      </c>
      <c r="F206" s="25">
        <v>990</v>
      </c>
      <c r="G206" s="25">
        <v>990</v>
      </c>
      <c r="J206">
        <v>2000</v>
      </c>
      <c r="K206" t="str">
        <f>VLOOKUP(J206,'[1]Age Categories'!A:B,2,FALSE)</f>
        <v>U19</v>
      </c>
      <c r="L206" t="s">
        <v>52</v>
      </c>
      <c r="M206" t="s">
        <v>58</v>
      </c>
    </row>
    <row r="207" spans="1:13" x14ac:dyDescent="0.25">
      <c r="A207">
        <v>2017080072</v>
      </c>
      <c r="B207" t="e">
        <f>VLOOKUP(A207,'2018 EOS List'!A:B,2,FALSE)</f>
        <v>#N/A</v>
      </c>
      <c r="C207" t="s">
        <v>397</v>
      </c>
      <c r="D207" t="s">
        <v>398</v>
      </c>
      <c r="E207" s="25">
        <v>990</v>
      </c>
      <c r="F207" s="25">
        <v>990</v>
      </c>
      <c r="G207" s="25">
        <v>990</v>
      </c>
      <c r="J207">
        <v>2000</v>
      </c>
      <c r="K207" t="str">
        <f>VLOOKUP(J207,'[1]Age Categories'!A:B,2,FALSE)</f>
        <v>U19</v>
      </c>
      <c r="L207" t="s">
        <v>52</v>
      </c>
      <c r="M207" t="s">
        <v>94</v>
      </c>
    </row>
    <row r="208" spans="1:13" x14ac:dyDescent="0.25">
      <c r="A208">
        <v>2017053985</v>
      </c>
      <c r="B208" t="e">
        <f>VLOOKUP(A208,'2018 EOS List'!A:B,2,FALSE)</f>
        <v>#N/A</v>
      </c>
      <c r="C208" t="s">
        <v>400</v>
      </c>
      <c r="D208" t="s">
        <v>401</v>
      </c>
      <c r="E208" s="25">
        <v>990</v>
      </c>
      <c r="F208" s="25">
        <v>990</v>
      </c>
      <c r="G208" s="25">
        <v>990</v>
      </c>
      <c r="H208" t="s">
        <v>80</v>
      </c>
      <c r="I208" t="s">
        <v>91</v>
      </c>
      <c r="J208">
        <v>2001</v>
      </c>
      <c r="K208" t="str">
        <f>VLOOKUP(J208,'[1]Age Categories'!A:B,2,FALSE)</f>
        <v>U19</v>
      </c>
      <c r="L208" t="s">
        <v>52</v>
      </c>
      <c r="M208" t="s">
        <v>402</v>
      </c>
    </row>
    <row r="209" spans="1:13" x14ac:dyDescent="0.25">
      <c r="A209">
        <v>2017053984</v>
      </c>
      <c r="B209" t="e">
        <f>VLOOKUP(A209,'2018 EOS List'!A:B,2,FALSE)</f>
        <v>#N/A</v>
      </c>
      <c r="C209" t="s">
        <v>403</v>
      </c>
      <c r="D209" t="s">
        <v>68</v>
      </c>
      <c r="E209" s="25">
        <v>990</v>
      </c>
      <c r="F209" s="25">
        <v>990</v>
      </c>
      <c r="G209" s="25">
        <v>990</v>
      </c>
      <c r="H209" t="s">
        <v>106</v>
      </c>
      <c r="I209" t="s">
        <v>107</v>
      </c>
      <c r="J209">
        <v>2000</v>
      </c>
      <c r="K209" t="str">
        <f>VLOOKUP(J209,'[1]Age Categories'!A:B,2,FALSE)</f>
        <v>U19</v>
      </c>
      <c r="L209" t="s">
        <v>57</v>
      </c>
      <c r="M209" t="s">
        <v>404</v>
      </c>
    </row>
    <row r="210" spans="1:13" x14ac:dyDescent="0.25">
      <c r="A210">
        <v>2015063022</v>
      </c>
      <c r="B210" t="e">
        <f>VLOOKUP(A210,'2018 EOS List'!A:B,2,FALSE)</f>
        <v>#N/A</v>
      </c>
      <c r="C210" t="s">
        <v>78</v>
      </c>
      <c r="D210" t="s">
        <v>405</v>
      </c>
      <c r="E210" s="25">
        <v>990</v>
      </c>
      <c r="F210" s="25">
        <v>990</v>
      </c>
      <c r="G210" s="25">
        <v>990</v>
      </c>
      <c r="J210">
        <v>2002</v>
      </c>
      <c r="K210" t="str">
        <f>VLOOKUP(J210,'[1]Age Categories'!A:B,2,FALSE)</f>
        <v>U19</v>
      </c>
      <c r="L210" t="s">
        <v>57</v>
      </c>
    </row>
    <row r="211" spans="1:13" x14ac:dyDescent="0.25">
      <c r="A211">
        <v>201306205</v>
      </c>
      <c r="B211" t="e">
        <f>VLOOKUP(A211,'2018 EOS List'!A:B,2,FALSE)</f>
        <v>#N/A</v>
      </c>
      <c r="C211" t="s">
        <v>406</v>
      </c>
      <c r="D211" t="s">
        <v>333</v>
      </c>
      <c r="E211" s="25">
        <v>50</v>
      </c>
      <c r="F211" s="25">
        <v>50</v>
      </c>
      <c r="G211" s="25">
        <v>50</v>
      </c>
      <c r="H211" t="s">
        <v>80</v>
      </c>
      <c r="I211" t="s">
        <v>91</v>
      </c>
      <c r="J211">
        <v>2002</v>
      </c>
      <c r="K211" t="str">
        <f>VLOOKUP(J211,'[1]Age Categories'!A:B,2,FALSE)</f>
        <v>U19</v>
      </c>
      <c r="L211" t="s">
        <v>57</v>
      </c>
      <c r="M211" t="s">
        <v>58</v>
      </c>
    </row>
    <row r="212" spans="1:13" x14ac:dyDescent="0.25">
      <c r="A212">
        <v>2017063997</v>
      </c>
      <c r="B212" t="e">
        <f>VLOOKUP(A212,'2018 EOS List'!A:B,2,FALSE)</f>
        <v>#N/A</v>
      </c>
      <c r="C212" t="s">
        <v>407</v>
      </c>
      <c r="D212" t="s">
        <v>408</v>
      </c>
      <c r="E212" s="25">
        <v>990</v>
      </c>
      <c r="F212" s="25">
        <v>990</v>
      </c>
      <c r="G212" s="25">
        <v>990</v>
      </c>
      <c r="I212" t="s">
        <v>71</v>
      </c>
      <c r="J212">
        <v>2001</v>
      </c>
      <c r="K212" t="str">
        <f>VLOOKUP(J212,'[1]Age Categories'!A:B,2,FALSE)</f>
        <v>U19</v>
      </c>
      <c r="L212" t="s">
        <v>57</v>
      </c>
      <c r="M212" t="s">
        <v>94</v>
      </c>
    </row>
    <row r="213" spans="1:13" x14ac:dyDescent="0.25">
      <c r="A213">
        <v>201307871</v>
      </c>
      <c r="B213" t="e">
        <f>VLOOKUP(A213,'2018 EOS List'!A:B,2,FALSE)</f>
        <v>#N/A</v>
      </c>
      <c r="C213" t="s">
        <v>411</v>
      </c>
      <c r="D213" t="s">
        <v>412</v>
      </c>
      <c r="E213" s="25">
        <v>261.93199999999996</v>
      </c>
      <c r="F213" s="25">
        <v>171.57800000000003</v>
      </c>
      <c r="G213" s="25">
        <v>304.60999999999996</v>
      </c>
      <c r="H213" t="s">
        <v>153</v>
      </c>
      <c r="I213" t="s">
        <v>71</v>
      </c>
      <c r="J213">
        <v>2001</v>
      </c>
      <c r="K213" t="str">
        <f>VLOOKUP(J213,'[1]Age Categories'!A:B,2,FALSE)</f>
        <v>U19</v>
      </c>
      <c r="L213" t="s">
        <v>57</v>
      </c>
      <c r="M213" t="s">
        <v>58</v>
      </c>
    </row>
    <row r="214" spans="1:13" x14ac:dyDescent="0.25">
      <c r="A214">
        <v>2015063034</v>
      </c>
      <c r="B214" t="e">
        <f>VLOOKUP(A214,'2018 EOS List'!A:B,2,FALSE)</f>
        <v>#N/A</v>
      </c>
      <c r="C214" t="s">
        <v>413</v>
      </c>
      <c r="D214" t="s">
        <v>414</v>
      </c>
      <c r="E214" s="25">
        <v>990</v>
      </c>
      <c r="F214" s="25">
        <v>449.39300000000003</v>
      </c>
      <c r="G214" s="25">
        <v>990</v>
      </c>
      <c r="J214">
        <v>2001</v>
      </c>
      <c r="K214" t="str">
        <f>VLOOKUP(J214,'[1]Age Categories'!A:B,2,FALSE)</f>
        <v>U19</v>
      </c>
      <c r="L214" t="s">
        <v>52</v>
      </c>
    </row>
    <row r="215" spans="1:13" x14ac:dyDescent="0.25">
      <c r="A215">
        <v>2017071845</v>
      </c>
      <c r="B215" t="e">
        <f>VLOOKUP(A215,'2018 EOS List'!A:B,2,FALSE)</f>
        <v>#N/A</v>
      </c>
      <c r="C215" t="s">
        <v>415</v>
      </c>
      <c r="D215" t="s">
        <v>416</v>
      </c>
      <c r="E215" s="25">
        <v>990</v>
      </c>
      <c r="F215" s="25">
        <v>990</v>
      </c>
      <c r="G215" s="25">
        <v>990</v>
      </c>
      <c r="H215" t="s">
        <v>80</v>
      </c>
      <c r="I215" t="s">
        <v>91</v>
      </c>
      <c r="J215">
        <v>2001</v>
      </c>
      <c r="K215" t="str">
        <f>VLOOKUP(J215,'[1]Age Categories'!A:B,2,FALSE)</f>
        <v>U19</v>
      </c>
      <c r="L215" t="s">
        <v>52</v>
      </c>
      <c r="M215" t="s">
        <v>94</v>
      </c>
    </row>
    <row r="216" spans="1:13" x14ac:dyDescent="0.25">
      <c r="A216">
        <v>2017080015</v>
      </c>
      <c r="B216" t="e">
        <f>VLOOKUP(A216,'2018 EOS List'!A:B,2,FALSE)</f>
        <v>#N/A</v>
      </c>
      <c r="C216" t="s">
        <v>419</v>
      </c>
      <c r="D216" t="s">
        <v>420</v>
      </c>
      <c r="E216" s="25">
        <v>77.06</v>
      </c>
      <c r="F216" s="25">
        <v>990</v>
      </c>
      <c r="G216" s="25">
        <v>990</v>
      </c>
      <c r="J216">
        <v>2002</v>
      </c>
      <c r="K216" t="str">
        <f>VLOOKUP(J216,'[1]Age Categories'!A:B,2,FALSE)</f>
        <v>U19</v>
      </c>
      <c r="L216" t="s">
        <v>57</v>
      </c>
      <c r="M216" t="s">
        <v>421</v>
      </c>
    </row>
    <row r="217" spans="1:13" x14ac:dyDescent="0.25">
      <c r="A217">
        <v>201306411</v>
      </c>
      <c r="B217" t="e">
        <f>VLOOKUP(A217,'2018 EOS List'!A:B,2,FALSE)</f>
        <v>#N/A</v>
      </c>
      <c r="C217" t="s">
        <v>422</v>
      </c>
      <c r="D217" t="s">
        <v>423</v>
      </c>
      <c r="E217" s="25">
        <v>107.816</v>
      </c>
      <c r="F217" s="25">
        <v>116.47</v>
      </c>
      <c r="G217" s="25">
        <v>990</v>
      </c>
      <c r="H217" t="s">
        <v>61</v>
      </c>
      <c r="I217" t="s">
        <v>61</v>
      </c>
      <c r="J217">
        <v>2002</v>
      </c>
      <c r="K217" t="str">
        <f>VLOOKUP(J217,'[1]Age Categories'!A:B,2,FALSE)</f>
        <v>U19</v>
      </c>
      <c r="L217" t="s">
        <v>57</v>
      </c>
    </row>
    <row r="218" spans="1:13" x14ac:dyDescent="0.25">
      <c r="A218">
        <v>2015042934</v>
      </c>
      <c r="B218" t="e">
        <f>VLOOKUP(A218,'2018 EOS List'!A:B,2,FALSE)</f>
        <v>#N/A</v>
      </c>
      <c r="C218" t="s">
        <v>424</v>
      </c>
      <c r="D218" t="s">
        <v>425</v>
      </c>
      <c r="E218" s="25">
        <v>38.19</v>
      </c>
      <c r="F218" s="25">
        <v>990</v>
      </c>
      <c r="G218" s="25">
        <v>990</v>
      </c>
      <c r="J218">
        <v>2002</v>
      </c>
      <c r="K218" t="str">
        <f>VLOOKUP(J218,'[1]Age Categories'!A:B,2,FALSE)</f>
        <v>U19</v>
      </c>
      <c r="L218" t="s">
        <v>52</v>
      </c>
      <c r="M218" t="s">
        <v>94</v>
      </c>
    </row>
    <row r="219" spans="1:13" x14ac:dyDescent="0.25">
      <c r="A219">
        <v>201306236</v>
      </c>
      <c r="B219" t="e">
        <f>VLOOKUP(A219,'2018 EOS List'!A:B,2,FALSE)</f>
        <v>#N/A</v>
      </c>
      <c r="C219" t="s">
        <v>426</v>
      </c>
      <c r="D219" t="s">
        <v>168</v>
      </c>
      <c r="E219" s="25">
        <v>144.7646</v>
      </c>
      <c r="F219" s="25">
        <v>540.27559999999994</v>
      </c>
      <c r="G219" s="25">
        <v>215.60899999999992</v>
      </c>
      <c r="H219" t="s">
        <v>51</v>
      </c>
      <c r="J219">
        <v>2001</v>
      </c>
      <c r="K219" t="str">
        <f>VLOOKUP(J219,'[1]Age Categories'!A:B,2,FALSE)</f>
        <v>U19</v>
      </c>
      <c r="L219" t="s">
        <v>57</v>
      </c>
    </row>
    <row r="220" spans="1:13" x14ac:dyDescent="0.25">
      <c r="A220">
        <v>201306448</v>
      </c>
      <c r="B220" t="e">
        <f>VLOOKUP(A220,'2018 EOS List'!A:B,2,FALSE)</f>
        <v>#N/A</v>
      </c>
      <c r="C220" t="s">
        <v>427</v>
      </c>
      <c r="D220" t="s">
        <v>223</v>
      </c>
      <c r="E220" s="25">
        <v>127.48719999999997</v>
      </c>
      <c r="F220" s="25">
        <v>196.06100000000004</v>
      </c>
      <c r="G220" s="25">
        <v>235.95699999999999</v>
      </c>
      <c r="H220" t="s">
        <v>153</v>
      </c>
      <c r="I220" t="s">
        <v>71</v>
      </c>
      <c r="J220">
        <v>2001</v>
      </c>
      <c r="K220" t="str">
        <f>VLOOKUP(J220,'[1]Age Categories'!A:B,2,FALSE)</f>
        <v>U19</v>
      </c>
      <c r="L220" t="s">
        <v>52</v>
      </c>
      <c r="M220" t="s">
        <v>58</v>
      </c>
    </row>
    <row r="221" spans="1:13" x14ac:dyDescent="0.25">
      <c r="A221">
        <v>2016071204</v>
      </c>
      <c r="B221" t="e">
        <f>VLOOKUP(A221,'2018 EOS List'!A:B,2,FALSE)</f>
        <v>#N/A</v>
      </c>
      <c r="C221" t="s">
        <v>428</v>
      </c>
      <c r="D221" t="s">
        <v>429</v>
      </c>
      <c r="E221" s="25">
        <v>122.01700000000002</v>
      </c>
      <c r="F221" s="25">
        <v>52.77000000000001</v>
      </c>
      <c r="G221" s="25">
        <v>990</v>
      </c>
      <c r="J221">
        <v>2002</v>
      </c>
      <c r="K221" t="str">
        <f>VLOOKUP(J221,'[1]Age Categories'!A:B,2,FALSE)</f>
        <v>U19</v>
      </c>
      <c r="L221" t="s">
        <v>52</v>
      </c>
      <c r="M221" t="s">
        <v>94</v>
      </c>
    </row>
    <row r="222" spans="1:13" x14ac:dyDescent="0.25">
      <c r="A222">
        <v>2016081447</v>
      </c>
      <c r="B222" t="e">
        <f>VLOOKUP(A222,'2018 EOS List'!A:B,2,FALSE)</f>
        <v>#N/A</v>
      </c>
      <c r="C222" t="s">
        <v>430</v>
      </c>
      <c r="D222" t="s">
        <v>431</v>
      </c>
      <c r="E222" s="25">
        <v>990</v>
      </c>
      <c r="F222" s="25">
        <v>149.55499999999998</v>
      </c>
      <c r="G222" s="25">
        <v>82.940000000000012</v>
      </c>
      <c r="J222">
        <v>2001</v>
      </c>
      <c r="K222" t="str">
        <f>VLOOKUP(J222,'[1]Age Categories'!A:B,2,FALSE)</f>
        <v>U19</v>
      </c>
      <c r="L222" t="s">
        <v>57</v>
      </c>
    </row>
    <row r="223" spans="1:13" x14ac:dyDescent="0.25">
      <c r="A223">
        <v>2016081420</v>
      </c>
      <c r="B223" t="e">
        <f>VLOOKUP(A223,'2018 EOS List'!A:B,2,FALSE)</f>
        <v>#N/A</v>
      </c>
      <c r="C223" t="s">
        <v>127</v>
      </c>
      <c r="D223" t="s">
        <v>432</v>
      </c>
      <c r="E223" s="25">
        <v>238.56800000000004</v>
      </c>
      <c r="F223" s="25">
        <v>990</v>
      </c>
      <c r="G223" s="25">
        <v>141.24499999999995</v>
      </c>
      <c r="H223" t="s">
        <v>153</v>
      </c>
      <c r="I223" t="s">
        <v>71</v>
      </c>
      <c r="J223">
        <v>2000</v>
      </c>
      <c r="K223" t="str">
        <f>VLOOKUP(J223,'[1]Age Categories'!A:B,2,FALSE)</f>
        <v>U19</v>
      </c>
      <c r="L223" t="s">
        <v>57</v>
      </c>
      <c r="M223" t="s">
        <v>58</v>
      </c>
    </row>
    <row r="224" spans="1:13" x14ac:dyDescent="0.25">
      <c r="A224">
        <v>2017080102</v>
      </c>
      <c r="B224" t="e">
        <f>VLOOKUP(A224,'2018 EOS List'!A:B,2,FALSE)</f>
        <v>#N/A</v>
      </c>
      <c r="C224" t="s">
        <v>436</v>
      </c>
      <c r="D224" t="s">
        <v>390</v>
      </c>
      <c r="E224" s="25">
        <v>180.48500000000001</v>
      </c>
      <c r="F224" s="25">
        <v>219.87200000000001</v>
      </c>
      <c r="G224" s="25">
        <v>990</v>
      </c>
      <c r="J224">
        <v>2002</v>
      </c>
      <c r="K224" t="str">
        <f>VLOOKUP(J224,'[1]Age Categories'!A:B,2,FALSE)</f>
        <v>U19</v>
      </c>
      <c r="L224" t="s">
        <v>52</v>
      </c>
      <c r="M224" t="s">
        <v>94</v>
      </c>
    </row>
    <row r="225" spans="1:13" x14ac:dyDescent="0.25">
      <c r="A225">
        <v>2016081449</v>
      </c>
      <c r="B225" t="e">
        <f>VLOOKUP(A225,'2018 EOS List'!A:B,2,FALSE)</f>
        <v>#N/A</v>
      </c>
      <c r="C225" t="s">
        <v>437</v>
      </c>
      <c r="D225" t="s">
        <v>438</v>
      </c>
      <c r="E225" s="25">
        <v>990</v>
      </c>
      <c r="F225" s="25">
        <v>86.615000000000009</v>
      </c>
      <c r="G225" s="25">
        <v>96.92</v>
      </c>
      <c r="J225">
        <v>2001</v>
      </c>
      <c r="K225" t="str">
        <f>VLOOKUP(J225,'[1]Age Categories'!A:B,2,FALSE)</f>
        <v>U19</v>
      </c>
      <c r="L225" t="s">
        <v>57</v>
      </c>
    </row>
    <row r="226" spans="1:13" x14ac:dyDescent="0.25">
      <c r="A226">
        <v>2016081434</v>
      </c>
      <c r="B226" t="e">
        <f>VLOOKUP(A226,'2018 EOS List'!A:B,2,FALSE)</f>
        <v>#N/A</v>
      </c>
      <c r="C226" t="s">
        <v>439</v>
      </c>
      <c r="D226" t="s">
        <v>285</v>
      </c>
      <c r="E226" s="25">
        <v>990</v>
      </c>
      <c r="F226" s="25">
        <v>61.504999999999995</v>
      </c>
      <c r="G226" s="25">
        <v>35.644999999999982</v>
      </c>
      <c r="J226">
        <v>2002</v>
      </c>
      <c r="K226" t="str">
        <f>VLOOKUP(J226,'[1]Age Categories'!A:B,2,FALSE)</f>
        <v>U19</v>
      </c>
      <c r="L226" t="s">
        <v>52</v>
      </c>
      <c r="M226" t="s">
        <v>97</v>
      </c>
    </row>
    <row r="227" spans="1:13" x14ac:dyDescent="0.25">
      <c r="A227">
        <v>201306410</v>
      </c>
      <c r="B227" t="e">
        <f>VLOOKUP(A227,'2018 EOS List'!A:B,2,FALSE)</f>
        <v>#N/A</v>
      </c>
      <c r="C227" t="s">
        <v>442</v>
      </c>
      <c r="D227" t="s">
        <v>423</v>
      </c>
      <c r="E227" s="25">
        <v>120.39500000000001</v>
      </c>
      <c r="F227" s="25">
        <v>110.59</v>
      </c>
      <c r="G227" s="25">
        <v>177.49099999999999</v>
      </c>
      <c r="H227" t="s">
        <v>61</v>
      </c>
      <c r="I227" t="s">
        <v>61</v>
      </c>
      <c r="J227">
        <v>2002</v>
      </c>
      <c r="K227" t="str">
        <f>VLOOKUP(J227,'[1]Age Categories'!A:B,2,FALSE)</f>
        <v>U19</v>
      </c>
      <c r="L227" t="s">
        <v>57</v>
      </c>
    </row>
    <row r="228" spans="1:13" x14ac:dyDescent="0.25">
      <c r="A228">
        <v>201307872</v>
      </c>
      <c r="B228" t="e">
        <f>VLOOKUP(A228,'2018 EOS List'!A:B,2,FALSE)</f>
        <v>#N/A</v>
      </c>
      <c r="C228" t="s">
        <v>443</v>
      </c>
      <c r="D228" t="s">
        <v>412</v>
      </c>
      <c r="E228" s="25">
        <v>288.42160000000001</v>
      </c>
      <c r="F228" s="25">
        <v>215.90000000000003</v>
      </c>
      <c r="G228" s="25">
        <v>324.9129999999999</v>
      </c>
      <c r="H228" t="s">
        <v>153</v>
      </c>
      <c r="I228" t="s">
        <v>71</v>
      </c>
      <c r="J228">
        <v>2001</v>
      </c>
      <c r="K228" t="str">
        <f>VLOOKUP(J228,'[1]Age Categories'!A:B,2,FALSE)</f>
        <v>U19</v>
      </c>
      <c r="L228" t="s">
        <v>52</v>
      </c>
      <c r="M228" t="s">
        <v>58</v>
      </c>
    </row>
    <row r="229" spans="1:13" x14ac:dyDescent="0.25">
      <c r="A229">
        <v>201307963</v>
      </c>
      <c r="B229" t="e">
        <f>VLOOKUP(A229,'2018 EOS List'!A:B,2,FALSE)</f>
        <v>#N/A</v>
      </c>
      <c r="C229" t="s">
        <v>446</v>
      </c>
      <c r="D229" t="s">
        <v>253</v>
      </c>
      <c r="E229" s="25">
        <v>184.20999999999998</v>
      </c>
      <c r="F229" s="25">
        <v>108.48000000000002</v>
      </c>
      <c r="G229" s="25">
        <v>61.819999999999993</v>
      </c>
      <c r="H229" t="s">
        <v>106</v>
      </c>
      <c r="I229" t="s">
        <v>107</v>
      </c>
      <c r="J229">
        <v>2002</v>
      </c>
      <c r="K229" t="str">
        <f>VLOOKUP(J229,'[1]Age Categories'!A:B,2,FALSE)</f>
        <v>U19</v>
      </c>
      <c r="L229" t="s">
        <v>52</v>
      </c>
      <c r="M229" t="s">
        <v>58</v>
      </c>
    </row>
    <row r="230" spans="1:13" x14ac:dyDescent="0.25">
      <c r="A230">
        <v>201306361</v>
      </c>
      <c r="B230" t="e">
        <f>VLOOKUP(A230,'2018 EOS List'!A:B,2,FALSE)</f>
        <v>#N/A</v>
      </c>
      <c r="C230" t="s">
        <v>448</v>
      </c>
      <c r="D230" t="s">
        <v>449</v>
      </c>
      <c r="E230" s="25">
        <v>174.94600000000003</v>
      </c>
      <c r="F230" s="25">
        <v>117.07700000000006</v>
      </c>
      <c r="G230" s="25">
        <v>80.301999999999964</v>
      </c>
      <c r="H230" t="s">
        <v>106</v>
      </c>
      <c r="J230">
        <v>2001</v>
      </c>
      <c r="K230" t="str">
        <f>VLOOKUP(J230,'[1]Age Categories'!A:B,2,FALSE)</f>
        <v>U19</v>
      </c>
      <c r="L230" t="s">
        <v>52</v>
      </c>
      <c r="M230" t="s">
        <v>58</v>
      </c>
    </row>
    <row r="231" spans="1:13" x14ac:dyDescent="0.25">
      <c r="A231">
        <v>2015052965</v>
      </c>
      <c r="B231" t="e">
        <f>VLOOKUP(A231,'2018 EOS List'!A:B,2,FALSE)</f>
        <v>#N/A</v>
      </c>
      <c r="C231" t="s">
        <v>450</v>
      </c>
      <c r="D231" t="s">
        <v>451</v>
      </c>
      <c r="E231" s="25">
        <v>335.64100000000002</v>
      </c>
      <c r="F231" s="25">
        <v>265.16000000000003</v>
      </c>
      <c r="G231" s="25">
        <v>307.88499999999993</v>
      </c>
      <c r="H231" t="s">
        <v>153</v>
      </c>
      <c r="I231" t="s">
        <v>71</v>
      </c>
      <c r="J231">
        <v>2001</v>
      </c>
      <c r="K231" t="str">
        <f>VLOOKUP(J231,'[1]Age Categories'!A:B,2,FALSE)</f>
        <v>U19</v>
      </c>
      <c r="L231" t="s">
        <v>52</v>
      </c>
    </row>
    <row r="232" spans="1:13" x14ac:dyDescent="0.25">
      <c r="A232">
        <v>2017080082</v>
      </c>
      <c r="B232" t="e">
        <f>VLOOKUP(A232,'2018 EOS List'!A:B,2,FALSE)</f>
        <v>#N/A</v>
      </c>
      <c r="C232" t="s">
        <v>452</v>
      </c>
      <c r="D232" t="s">
        <v>453</v>
      </c>
      <c r="E232" s="25">
        <v>990</v>
      </c>
      <c r="F232" s="25">
        <v>990</v>
      </c>
      <c r="G232" s="25">
        <v>990</v>
      </c>
      <c r="J232">
        <v>2002</v>
      </c>
      <c r="K232" t="str">
        <f>VLOOKUP(J232,'[1]Age Categories'!A:B,2,FALSE)</f>
        <v>U19</v>
      </c>
      <c r="L232" t="s">
        <v>52</v>
      </c>
      <c r="M232" t="s">
        <v>94</v>
      </c>
    </row>
    <row r="233" spans="1:13" x14ac:dyDescent="0.25">
      <c r="A233">
        <v>2017080021</v>
      </c>
      <c r="B233" t="e">
        <f>VLOOKUP(A233,'2018 EOS List'!A:B,2,FALSE)</f>
        <v>#N/A</v>
      </c>
      <c r="C233" t="s">
        <v>454</v>
      </c>
      <c r="D233" t="s">
        <v>160</v>
      </c>
      <c r="E233" s="25">
        <v>990</v>
      </c>
      <c r="F233" s="25">
        <v>990</v>
      </c>
      <c r="G233" s="25">
        <v>990</v>
      </c>
      <c r="I233" t="s">
        <v>81</v>
      </c>
      <c r="J233">
        <v>2002</v>
      </c>
      <c r="K233" t="str">
        <f>VLOOKUP(J233,'[1]Age Categories'!A:B,2,FALSE)</f>
        <v>U19</v>
      </c>
      <c r="L233" t="s">
        <v>52</v>
      </c>
      <c r="M233" t="s">
        <v>455</v>
      </c>
    </row>
    <row r="234" spans="1:13" x14ac:dyDescent="0.25">
      <c r="A234">
        <v>2015073333</v>
      </c>
      <c r="B234" t="e">
        <f>VLOOKUP(A234,'2018 EOS List'!A:B,2,FALSE)</f>
        <v>#N/A</v>
      </c>
      <c r="C234" t="s">
        <v>456</v>
      </c>
      <c r="D234" t="s">
        <v>338</v>
      </c>
      <c r="E234" s="25">
        <v>31.97999999999999</v>
      </c>
      <c r="F234" s="25">
        <v>74.515000000000015</v>
      </c>
      <c r="G234" s="25">
        <v>169.30299999999994</v>
      </c>
      <c r="J234">
        <v>2002</v>
      </c>
      <c r="K234" t="str">
        <f>VLOOKUP(J234,'[1]Age Categories'!A:B,2,FALSE)</f>
        <v>U19</v>
      </c>
      <c r="L234" t="s">
        <v>52</v>
      </c>
      <c r="M234" t="s">
        <v>94</v>
      </c>
    </row>
    <row r="235" spans="1:13" x14ac:dyDescent="0.25">
      <c r="A235">
        <v>2017080104</v>
      </c>
      <c r="B235" t="e">
        <f>VLOOKUP(A235,'2018 EOS List'!A:B,2,FALSE)</f>
        <v>#N/A</v>
      </c>
      <c r="C235" t="s">
        <v>457</v>
      </c>
      <c r="D235" t="s">
        <v>458</v>
      </c>
      <c r="E235" s="25">
        <v>149.49699999999999</v>
      </c>
      <c r="F235" s="25">
        <v>990</v>
      </c>
      <c r="G235" s="25">
        <v>990</v>
      </c>
      <c r="J235">
        <v>2001</v>
      </c>
      <c r="K235" t="str">
        <f>VLOOKUP(J235,'[1]Age Categories'!A:B,2,FALSE)</f>
        <v>U19</v>
      </c>
      <c r="L235" t="s">
        <v>52</v>
      </c>
      <c r="M235" t="s">
        <v>94</v>
      </c>
    </row>
    <row r="236" spans="1:13" x14ac:dyDescent="0.25">
      <c r="A236">
        <v>2017080024</v>
      </c>
      <c r="B236" t="e">
        <f>VLOOKUP(A236,'2018 EOS List'!A:B,2,FALSE)</f>
        <v>#N/A</v>
      </c>
      <c r="C236" t="s">
        <v>311</v>
      </c>
      <c r="D236" t="s">
        <v>459</v>
      </c>
      <c r="E236" s="25">
        <v>336.63200000000001</v>
      </c>
      <c r="F236" s="25">
        <v>285.26</v>
      </c>
      <c r="G236" s="25">
        <v>990</v>
      </c>
      <c r="J236">
        <v>2001</v>
      </c>
      <c r="K236" t="str">
        <f>VLOOKUP(J236,'[1]Age Categories'!A:B,2,FALSE)</f>
        <v>U19</v>
      </c>
      <c r="L236" t="s">
        <v>57</v>
      </c>
      <c r="M236" t="s">
        <v>150</v>
      </c>
    </row>
    <row r="237" spans="1:13" x14ac:dyDescent="0.25">
      <c r="A237">
        <v>2014071987</v>
      </c>
      <c r="B237" t="e">
        <f>VLOOKUP(A237,'2018 EOS List'!A:B,2,FALSE)</f>
        <v>#N/A</v>
      </c>
      <c r="C237" t="s">
        <v>311</v>
      </c>
      <c r="D237" t="s">
        <v>147</v>
      </c>
      <c r="E237" s="25">
        <v>182.69600000000003</v>
      </c>
      <c r="F237" s="25">
        <v>265.82749999999999</v>
      </c>
      <c r="G237" s="25">
        <v>151.03999999999996</v>
      </c>
      <c r="H237" t="s">
        <v>80</v>
      </c>
      <c r="I237" t="s">
        <v>91</v>
      </c>
      <c r="J237">
        <v>2001</v>
      </c>
      <c r="K237" t="str">
        <f>VLOOKUP(J237,'[1]Age Categories'!A:B,2,FALSE)</f>
        <v>U19</v>
      </c>
      <c r="L237" t="s">
        <v>57</v>
      </c>
      <c r="M237" t="s">
        <v>58</v>
      </c>
    </row>
    <row r="238" spans="1:13" x14ac:dyDescent="0.25">
      <c r="A238">
        <v>2016071212</v>
      </c>
      <c r="B238" t="e">
        <f>VLOOKUP(A238,'2018 EOS List'!A:B,2,FALSE)</f>
        <v>#N/A</v>
      </c>
      <c r="C238" t="s">
        <v>311</v>
      </c>
      <c r="D238" t="s">
        <v>460</v>
      </c>
      <c r="E238" s="25">
        <v>101.30000000000001</v>
      </c>
      <c r="F238" s="25">
        <v>77.279999999999987</v>
      </c>
      <c r="G238" s="25">
        <v>990</v>
      </c>
      <c r="I238" t="s">
        <v>232</v>
      </c>
      <c r="J238">
        <v>2002</v>
      </c>
      <c r="K238" t="str">
        <f>VLOOKUP(J238,'[1]Age Categories'!A:B,2,FALSE)</f>
        <v>U19</v>
      </c>
      <c r="L238" t="s">
        <v>57</v>
      </c>
      <c r="M238" t="s">
        <v>150</v>
      </c>
    </row>
    <row r="239" spans="1:13" x14ac:dyDescent="0.25">
      <c r="A239">
        <v>2017071901</v>
      </c>
      <c r="B239" t="e">
        <f>VLOOKUP(A239,'2018 EOS List'!A:B,2,FALSE)</f>
        <v>#N/A</v>
      </c>
      <c r="C239" t="s">
        <v>68</v>
      </c>
      <c r="D239" t="s">
        <v>463</v>
      </c>
      <c r="E239" s="25">
        <v>990</v>
      </c>
      <c r="F239" s="25">
        <v>990</v>
      </c>
      <c r="G239" s="25">
        <v>990</v>
      </c>
      <c r="J239">
        <v>2002</v>
      </c>
      <c r="K239" t="str">
        <f>VLOOKUP(J239,'[1]Age Categories'!A:B,2,FALSE)</f>
        <v>U19</v>
      </c>
      <c r="L239" t="s">
        <v>57</v>
      </c>
      <c r="M239" t="s">
        <v>58</v>
      </c>
    </row>
    <row r="240" spans="1:13" x14ac:dyDescent="0.25">
      <c r="A240">
        <v>2017090126</v>
      </c>
      <c r="B240" t="e">
        <f>VLOOKUP(A240,'2018 EOS List'!A:B,2,FALSE)</f>
        <v>#N/A</v>
      </c>
      <c r="C240" t="s">
        <v>466</v>
      </c>
      <c r="D240" t="s">
        <v>285</v>
      </c>
      <c r="E240" s="25">
        <v>990</v>
      </c>
      <c r="F240" s="25">
        <v>51.929999999999993</v>
      </c>
      <c r="G240" s="25">
        <v>85.714999999999989</v>
      </c>
      <c r="J240">
        <v>2000</v>
      </c>
      <c r="K240" t="str">
        <f>VLOOKUP(J240,'[1]Age Categories'!A:B,2,FALSE)</f>
        <v>U19</v>
      </c>
      <c r="L240" t="s">
        <v>57</v>
      </c>
      <c r="M240" t="s">
        <v>97</v>
      </c>
    </row>
    <row r="241" spans="1:13" x14ac:dyDescent="0.25">
      <c r="A241">
        <v>201307904</v>
      </c>
      <c r="B241" t="e">
        <f>VLOOKUP(A241,'2018 EOS List'!A:B,2,FALSE)</f>
        <v>#N/A</v>
      </c>
      <c r="C241" t="s">
        <v>319</v>
      </c>
      <c r="D241" t="s">
        <v>128</v>
      </c>
      <c r="E241" s="25">
        <v>276.58</v>
      </c>
      <c r="F241" s="25">
        <v>241.58500000000004</v>
      </c>
      <c r="G241" s="25">
        <v>990</v>
      </c>
      <c r="H241" t="s">
        <v>106</v>
      </c>
      <c r="I241" t="s">
        <v>107</v>
      </c>
      <c r="J241">
        <v>2001</v>
      </c>
      <c r="K241" t="str">
        <f>VLOOKUP(J241,'[1]Age Categories'!A:B,2,FALSE)</f>
        <v>U19</v>
      </c>
      <c r="L241" t="s">
        <v>52</v>
      </c>
    </row>
    <row r="242" spans="1:13" x14ac:dyDescent="0.25">
      <c r="A242">
        <v>201306282</v>
      </c>
      <c r="B242" t="e">
        <f>VLOOKUP(A242,'2018 EOS List'!A:B,2,FALSE)</f>
        <v>#N/A</v>
      </c>
      <c r="C242" t="s">
        <v>467</v>
      </c>
      <c r="D242" t="s">
        <v>329</v>
      </c>
      <c r="E242" s="25">
        <v>210.14</v>
      </c>
      <c r="F242" s="25">
        <v>237.00000000000003</v>
      </c>
      <c r="G242" s="25">
        <v>990</v>
      </c>
      <c r="H242" t="s">
        <v>106</v>
      </c>
      <c r="J242">
        <v>2002</v>
      </c>
      <c r="K242" t="str">
        <f>VLOOKUP(J242,'[1]Age Categories'!A:B,2,FALSE)</f>
        <v>U19</v>
      </c>
      <c r="L242" t="s">
        <v>57</v>
      </c>
    </row>
    <row r="243" spans="1:13" x14ac:dyDescent="0.25">
      <c r="A243">
        <v>201307696</v>
      </c>
      <c r="B243" t="e">
        <f>VLOOKUP(A243,'2018 EOS List'!A:B,2,FALSE)</f>
        <v>#N/A</v>
      </c>
      <c r="C243" t="s">
        <v>468</v>
      </c>
      <c r="D243" t="s">
        <v>469</v>
      </c>
      <c r="E243" s="25">
        <v>410.52020000000005</v>
      </c>
      <c r="F243" s="25">
        <v>990</v>
      </c>
      <c r="G243" s="25">
        <v>990</v>
      </c>
      <c r="J243">
        <v>2000</v>
      </c>
      <c r="K243" t="str">
        <f>VLOOKUP(J243,'[1]Age Categories'!A:B,2,FALSE)</f>
        <v>U19</v>
      </c>
      <c r="L243" t="s">
        <v>57</v>
      </c>
    </row>
    <row r="244" spans="1:13" x14ac:dyDescent="0.25">
      <c r="A244">
        <v>201306290</v>
      </c>
      <c r="B244" t="e">
        <f>VLOOKUP(A244,'2018 EOS List'!A:B,2,FALSE)</f>
        <v>#N/A</v>
      </c>
      <c r="C244" t="s">
        <v>325</v>
      </c>
      <c r="D244" t="s">
        <v>472</v>
      </c>
      <c r="E244" s="25">
        <v>252.56299999999999</v>
      </c>
      <c r="F244" s="25">
        <v>290.423</v>
      </c>
      <c r="G244" s="25">
        <v>209.41699999999997</v>
      </c>
      <c r="H244" t="s">
        <v>106</v>
      </c>
      <c r="I244" t="s">
        <v>107</v>
      </c>
      <c r="J244">
        <v>2000</v>
      </c>
      <c r="K244" t="str">
        <f>VLOOKUP(J244,'[1]Age Categories'!A:B,2,FALSE)</f>
        <v>U19</v>
      </c>
      <c r="L244" t="s">
        <v>57</v>
      </c>
      <c r="M244" t="s">
        <v>58</v>
      </c>
    </row>
    <row r="245" spans="1:13" x14ac:dyDescent="0.25">
      <c r="A245">
        <v>2014072019</v>
      </c>
      <c r="B245" t="e">
        <f>VLOOKUP(A245,'2018 EOS List'!A:B,2,FALSE)</f>
        <v>#N/A</v>
      </c>
      <c r="C245" t="s">
        <v>473</v>
      </c>
      <c r="D245" t="s">
        <v>364</v>
      </c>
      <c r="E245" s="25">
        <v>538.62099999999987</v>
      </c>
      <c r="F245" s="25">
        <v>227.108</v>
      </c>
      <c r="G245" s="25">
        <v>395.05749999999995</v>
      </c>
      <c r="H245" t="s">
        <v>106</v>
      </c>
      <c r="J245">
        <v>2001</v>
      </c>
      <c r="K245" t="str">
        <f>VLOOKUP(J245,'[1]Age Categories'!A:B,2,FALSE)</f>
        <v>U19</v>
      </c>
      <c r="L245" t="s">
        <v>52</v>
      </c>
    </row>
    <row r="246" spans="1:13" x14ac:dyDescent="0.25">
      <c r="A246">
        <v>201307703</v>
      </c>
      <c r="B246" t="e">
        <f>VLOOKUP(A246,'2018 EOS List'!A:B,2,FALSE)</f>
        <v>#N/A</v>
      </c>
      <c r="C246" t="s">
        <v>474</v>
      </c>
      <c r="D246" t="s">
        <v>145</v>
      </c>
      <c r="E246" s="25">
        <v>50</v>
      </c>
      <c r="F246" s="25">
        <v>50</v>
      </c>
      <c r="G246" s="25">
        <v>54.424999999999955</v>
      </c>
      <c r="H246" t="s">
        <v>80</v>
      </c>
      <c r="I246" t="s">
        <v>81</v>
      </c>
      <c r="J246">
        <v>2002</v>
      </c>
      <c r="K246" t="str">
        <f>VLOOKUP(J246,'[1]Age Categories'!A:B,2,FALSE)</f>
        <v>U19</v>
      </c>
      <c r="L246" t="s">
        <v>52</v>
      </c>
      <c r="M246" t="s">
        <v>58</v>
      </c>
    </row>
    <row r="247" spans="1:13" x14ac:dyDescent="0.25">
      <c r="A247">
        <v>2017071869</v>
      </c>
      <c r="B247" t="e">
        <f>VLOOKUP(A247,'2018 EOS List'!A:B,2,FALSE)</f>
        <v>#N/A</v>
      </c>
      <c r="C247" t="s">
        <v>475</v>
      </c>
      <c r="D247" t="s">
        <v>476</v>
      </c>
      <c r="E247" s="25">
        <v>990</v>
      </c>
      <c r="F247" s="25">
        <v>990</v>
      </c>
      <c r="G247" s="25">
        <v>990</v>
      </c>
      <c r="H247" t="s">
        <v>80</v>
      </c>
      <c r="I247" t="s">
        <v>91</v>
      </c>
      <c r="J247">
        <v>2002</v>
      </c>
      <c r="K247" t="str">
        <f>VLOOKUP(J247,'[1]Age Categories'!A:B,2,FALSE)</f>
        <v>U19</v>
      </c>
      <c r="L247" t="s">
        <v>57</v>
      </c>
      <c r="M247" t="s">
        <v>58</v>
      </c>
    </row>
    <row r="248" spans="1:13" x14ac:dyDescent="0.25">
      <c r="A248">
        <v>2017080066</v>
      </c>
      <c r="B248" t="str">
        <f>VLOOKUP(A248,'2018 EOS List'!A:B,2,FALSE)</f>
        <v>Seungjae</v>
      </c>
      <c r="C248" t="s">
        <v>477</v>
      </c>
      <c r="D248" t="s">
        <v>478</v>
      </c>
      <c r="E248" s="25">
        <v>258.22400000000005</v>
      </c>
      <c r="F248" s="25">
        <v>191.29499999999999</v>
      </c>
      <c r="G248" s="25">
        <v>990</v>
      </c>
      <c r="J248">
        <v>2002</v>
      </c>
      <c r="K248" t="str">
        <f>VLOOKUP(J248,'[1]Age Categories'!A:B,2,FALSE)</f>
        <v>U19</v>
      </c>
      <c r="L248" t="s">
        <v>57</v>
      </c>
      <c r="M248" t="s">
        <v>97</v>
      </c>
    </row>
    <row r="249" spans="1:13" x14ac:dyDescent="0.25">
      <c r="A249">
        <v>2017071877</v>
      </c>
      <c r="B249" t="e">
        <f>VLOOKUP(A249,'2018 EOS List'!A:B,2,FALSE)</f>
        <v>#N/A</v>
      </c>
      <c r="C249" t="s">
        <v>367</v>
      </c>
      <c r="D249" t="s">
        <v>479</v>
      </c>
      <c r="E249" s="25">
        <v>990</v>
      </c>
      <c r="F249" s="25">
        <v>43.430000000000007</v>
      </c>
      <c r="G249" s="25">
        <v>990</v>
      </c>
      <c r="I249" t="s">
        <v>91</v>
      </c>
      <c r="J249">
        <v>2002</v>
      </c>
      <c r="K249" t="str">
        <f>VLOOKUP(J249,'[1]Age Categories'!A:B,2,FALSE)</f>
        <v>U19</v>
      </c>
      <c r="L249" t="s">
        <v>52</v>
      </c>
      <c r="M249" t="s">
        <v>341</v>
      </c>
    </row>
    <row r="250" spans="1:13" x14ac:dyDescent="0.25">
      <c r="A250">
        <v>2015073328</v>
      </c>
      <c r="B250" t="e">
        <f>VLOOKUP(A250,'2018 EOS List'!A:B,2,FALSE)</f>
        <v>#N/A</v>
      </c>
      <c r="C250" t="s">
        <v>367</v>
      </c>
      <c r="D250" t="s">
        <v>480</v>
      </c>
      <c r="E250" s="25">
        <v>990</v>
      </c>
      <c r="F250" s="25">
        <v>990</v>
      </c>
      <c r="G250" s="25">
        <v>990</v>
      </c>
      <c r="H250" t="s">
        <v>61</v>
      </c>
      <c r="I250" t="s">
        <v>61</v>
      </c>
      <c r="J250">
        <v>2000</v>
      </c>
      <c r="K250" t="str">
        <f>VLOOKUP(J250,'[1]Age Categories'!A:B,2,FALSE)</f>
        <v>U19</v>
      </c>
      <c r="L250" t="s">
        <v>52</v>
      </c>
    </row>
    <row r="251" spans="1:13" x14ac:dyDescent="0.25">
      <c r="A251">
        <v>2017080056</v>
      </c>
      <c r="B251" t="e">
        <f>VLOOKUP(A251,'2018 EOS List'!A:B,2,FALSE)</f>
        <v>#N/A</v>
      </c>
      <c r="C251" t="s">
        <v>200</v>
      </c>
      <c r="D251" t="s">
        <v>481</v>
      </c>
      <c r="E251" s="25">
        <v>990</v>
      </c>
      <c r="F251" s="25">
        <v>990</v>
      </c>
      <c r="G251" s="25">
        <v>990</v>
      </c>
      <c r="H251" t="s">
        <v>64</v>
      </c>
      <c r="J251">
        <v>2001</v>
      </c>
      <c r="K251" t="str">
        <f>VLOOKUP(J251,'[1]Age Categories'!A:B,2,FALSE)</f>
        <v>U19</v>
      </c>
      <c r="L251" t="s">
        <v>57</v>
      </c>
      <c r="M251" t="s">
        <v>58</v>
      </c>
    </row>
    <row r="252" spans="1:13" x14ac:dyDescent="0.25">
      <c r="A252">
        <v>201307913</v>
      </c>
      <c r="B252" t="e">
        <f>VLOOKUP(A252,'2018 EOS List'!A:B,2,FALSE)</f>
        <v>#N/A</v>
      </c>
      <c r="C252" t="s">
        <v>482</v>
      </c>
      <c r="D252" t="s">
        <v>483</v>
      </c>
      <c r="E252" s="25">
        <v>990</v>
      </c>
      <c r="F252" s="25">
        <v>990</v>
      </c>
      <c r="G252" s="25">
        <v>990</v>
      </c>
      <c r="J252">
        <v>2002</v>
      </c>
      <c r="K252" t="str">
        <f>VLOOKUP(J252,'[1]Age Categories'!A:B,2,FALSE)</f>
        <v>U19</v>
      </c>
      <c r="L252" t="s">
        <v>57</v>
      </c>
    </row>
    <row r="253" spans="1:13" x14ac:dyDescent="0.25">
      <c r="A253">
        <v>2015052967</v>
      </c>
      <c r="B253" t="e">
        <f>VLOOKUP(A253,'2018 EOS List'!A:B,2,FALSE)</f>
        <v>#N/A</v>
      </c>
      <c r="C253" t="s">
        <v>484</v>
      </c>
      <c r="D253" t="s">
        <v>296</v>
      </c>
      <c r="E253" s="25">
        <v>209.73000000000002</v>
      </c>
      <c r="F253" s="25">
        <v>196.64499999999998</v>
      </c>
      <c r="G253" s="25">
        <v>219.39399999999995</v>
      </c>
      <c r="H253" t="s">
        <v>51</v>
      </c>
      <c r="I253" t="s">
        <v>51</v>
      </c>
      <c r="J253">
        <v>1999</v>
      </c>
      <c r="K253" t="str">
        <f>VLOOKUP(J253,'[1]Age Categories'!A:B,2,FALSE)</f>
        <v>U21</v>
      </c>
      <c r="L253" t="s">
        <v>52</v>
      </c>
      <c r="M253" t="s">
        <v>58</v>
      </c>
    </row>
    <row r="254" spans="1:13" x14ac:dyDescent="0.25">
      <c r="A254">
        <v>201307801</v>
      </c>
      <c r="B254" t="e">
        <f>VLOOKUP(A254,'2018 EOS List'!A:B,2,FALSE)</f>
        <v>#N/A</v>
      </c>
      <c r="C254" t="s">
        <v>485</v>
      </c>
      <c r="D254" t="s">
        <v>486</v>
      </c>
      <c r="E254" s="25">
        <v>218.35300000000001</v>
      </c>
      <c r="F254" s="25">
        <v>142.72000000000003</v>
      </c>
      <c r="G254" s="25">
        <v>223.71249999999998</v>
      </c>
      <c r="H254" t="s">
        <v>51</v>
      </c>
      <c r="I254" t="s">
        <v>51</v>
      </c>
      <c r="J254">
        <v>1999</v>
      </c>
      <c r="K254" t="str">
        <f>VLOOKUP(J254,'[1]Age Categories'!A:B,2,FALSE)</f>
        <v>U21</v>
      </c>
      <c r="L254" t="s">
        <v>52</v>
      </c>
      <c r="M254" t="s">
        <v>58</v>
      </c>
    </row>
    <row r="255" spans="1:13" x14ac:dyDescent="0.25">
      <c r="A255">
        <v>201306364</v>
      </c>
      <c r="B255" t="str">
        <f>VLOOKUP(A255,'2018 EOS List'!A:B,2,FALSE)</f>
        <v>Nicole</v>
      </c>
      <c r="C255" t="s">
        <v>489</v>
      </c>
      <c r="D255" t="s">
        <v>490</v>
      </c>
      <c r="E255" s="25">
        <v>171.17500000000001</v>
      </c>
      <c r="F255" s="25">
        <v>69.110000000000014</v>
      </c>
      <c r="G255" s="25">
        <v>208.17399999999998</v>
      </c>
      <c r="H255" t="s">
        <v>80</v>
      </c>
      <c r="I255" t="s">
        <v>91</v>
      </c>
      <c r="J255">
        <v>1999</v>
      </c>
      <c r="K255" t="str">
        <f>VLOOKUP(J255,'[1]Age Categories'!A:B,2,FALSE)</f>
        <v>U21</v>
      </c>
      <c r="L255" t="s">
        <v>52</v>
      </c>
      <c r="M255" t="s">
        <v>58</v>
      </c>
    </row>
    <row r="256" spans="1:13" x14ac:dyDescent="0.25">
      <c r="A256">
        <v>2016103936</v>
      </c>
      <c r="B256" t="e">
        <f>VLOOKUP(A256,'2018 EOS List'!A:B,2,FALSE)</f>
        <v>#N/A</v>
      </c>
      <c r="C256" t="s">
        <v>206</v>
      </c>
      <c r="D256" t="s">
        <v>322</v>
      </c>
      <c r="E256" s="25">
        <v>990</v>
      </c>
      <c r="F256" s="25">
        <v>990</v>
      </c>
      <c r="G256" s="25">
        <v>990</v>
      </c>
      <c r="H256" t="s">
        <v>153</v>
      </c>
      <c r="I256" t="s">
        <v>71</v>
      </c>
      <c r="J256">
        <v>1999</v>
      </c>
      <c r="K256" t="str">
        <f>VLOOKUP(J256,'[1]Age Categories'!A:B,2,FALSE)</f>
        <v>U21</v>
      </c>
      <c r="L256" t="s">
        <v>57</v>
      </c>
    </row>
    <row r="257" spans="1:13" x14ac:dyDescent="0.25">
      <c r="A257">
        <v>2016093870</v>
      </c>
      <c r="B257" t="e">
        <f>VLOOKUP(A257,'2018 EOS List'!A:B,2,FALSE)</f>
        <v>#N/A</v>
      </c>
      <c r="C257" t="s">
        <v>381</v>
      </c>
      <c r="D257" t="s">
        <v>399</v>
      </c>
      <c r="E257" s="25">
        <v>990</v>
      </c>
      <c r="F257" s="25">
        <v>990</v>
      </c>
      <c r="G257" s="25">
        <v>990</v>
      </c>
      <c r="H257" t="s">
        <v>80</v>
      </c>
      <c r="I257" t="s">
        <v>71</v>
      </c>
      <c r="J257">
        <v>1998</v>
      </c>
      <c r="K257" t="str">
        <f>VLOOKUP(J257,'[1]Age Categories'!A:B,2,FALSE)</f>
        <v>U21</v>
      </c>
      <c r="L257" t="s">
        <v>57</v>
      </c>
      <c r="M257" t="s">
        <v>58</v>
      </c>
    </row>
    <row r="258" spans="1:13" x14ac:dyDescent="0.25">
      <c r="A258">
        <v>201306447</v>
      </c>
      <c r="B258" t="e">
        <f>VLOOKUP(A258,'2018 EOS List'!A:B,2,FALSE)</f>
        <v>#N/A</v>
      </c>
      <c r="C258" t="s">
        <v>491</v>
      </c>
      <c r="D258" t="s">
        <v>223</v>
      </c>
      <c r="E258" s="25">
        <v>990</v>
      </c>
      <c r="F258" s="25">
        <v>990</v>
      </c>
      <c r="G258" s="25">
        <v>990</v>
      </c>
      <c r="H258" t="s">
        <v>153</v>
      </c>
      <c r="I258" t="s">
        <v>71</v>
      </c>
      <c r="J258">
        <v>1969</v>
      </c>
      <c r="K258" t="s">
        <v>492</v>
      </c>
      <c r="L258" t="s">
        <v>57</v>
      </c>
    </row>
    <row r="259" spans="1:13" x14ac:dyDescent="0.25">
      <c r="A259">
        <v>2014102573</v>
      </c>
      <c r="B259" t="e">
        <f>VLOOKUP(A259,'2018 EOS List'!A:B,2,FALSE)</f>
        <v>#N/A</v>
      </c>
      <c r="C259" s="22" t="s">
        <v>493</v>
      </c>
      <c r="D259" t="s">
        <v>331</v>
      </c>
      <c r="E259" s="25">
        <v>990</v>
      </c>
      <c r="F259" s="25">
        <v>990</v>
      </c>
      <c r="G259" s="25">
        <v>990</v>
      </c>
      <c r="J259">
        <v>1969</v>
      </c>
      <c r="K259" t="s">
        <v>492</v>
      </c>
      <c r="L259" t="s">
        <v>57</v>
      </c>
    </row>
  </sheetData>
  <autoFilter ref="A1:M1" xr:uid="{17701F34-68F3-41EC-89E6-A25C815C979B}">
    <sortState ref="A2:M259">
      <sortCondition ref="B1"/>
    </sortState>
  </autoFilter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9593D-2FA6-442F-AEA5-8F0F3A82C06A}">
  <dimension ref="A1:AP146"/>
  <sheetViews>
    <sheetView workbookViewId="0">
      <selection activeCell="O5" sqref="O5"/>
    </sheetView>
  </sheetViews>
  <sheetFormatPr defaultRowHeight="15" x14ac:dyDescent="0.25"/>
  <cols>
    <col min="1" max="1" width="11" bestFit="1" customWidth="1"/>
    <col min="2" max="2" width="11.42578125" bestFit="1" customWidth="1"/>
    <col min="3" max="3" width="16.42578125" bestFit="1" customWidth="1"/>
    <col min="4" max="4" width="8.85546875" style="26" bestFit="1" customWidth="1"/>
    <col min="5" max="5" width="12.140625" style="21" bestFit="1" customWidth="1"/>
    <col min="6" max="6" width="11.5703125" style="21" bestFit="1" customWidth="1"/>
    <col min="7" max="7" width="9.5703125" style="21" bestFit="1" customWidth="1"/>
    <col min="8" max="8" width="27.5703125" style="27" bestFit="1" customWidth="1"/>
    <col min="9" max="9" width="7.85546875" style="29" bestFit="1" customWidth="1"/>
    <col min="10" max="11" width="8.28515625" style="29" bestFit="1" customWidth="1"/>
  </cols>
  <sheetData>
    <row r="1" spans="1:42" x14ac:dyDescent="0.25">
      <c r="A1" t="s">
        <v>495</v>
      </c>
      <c r="B1" t="s">
        <v>496</v>
      </c>
      <c r="C1" t="s">
        <v>23</v>
      </c>
      <c r="D1" s="26" t="s">
        <v>12</v>
      </c>
      <c r="E1" s="21" t="s">
        <v>20</v>
      </c>
      <c r="F1" s="21" t="s">
        <v>21</v>
      </c>
      <c r="G1" s="21" t="s">
        <v>10</v>
      </c>
      <c r="H1" s="27" t="s">
        <v>497</v>
      </c>
      <c r="I1" s="28" t="s">
        <v>498</v>
      </c>
      <c r="J1" s="28" t="s">
        <v>499</v>
      </c>
      <c r="K1" s="28" t="s">
        <v>500</v>
      </c>
    </row>
    <row r="2" spans="1:42" x14ac:dyDescent="0.25">
      <c r="A2">
        <v>2014071926</v>
      </c>
      <c r="B2" t="s">
        <v>89</v>
      </c>
      <c r="C2" t="s">
        <v>90</v>
      </c>
      <c r="D2" s="26">
        <v>2005</v>
      </c>
      <c r="E2" s="21" t="s">
        <v>501</v>
      </c>
      <c r="F2" s="21" t="s">
        <v>58</v>
      </c>
      <c r="G2" s="21" t="s">
        <v>502</v>
      </c>
      <c r="H2" s="27" t="s">
        <v>503</v>
      </c>
      <c r="I2" s="29">
        <v>205.76000000000005</v>
      </c>
      <c r="J2" s="29">
        <v>154.86000000000001</v>
      </c>
      <c r="K2" s="29">
        <v>195.13</v>
      </c>
    </row>
    <row r="3" spans="1:42" x14ac:dyDescent="0.25">
      <c r="A3">
        <v>2016062265</v>
      </c>
      <c r="B3" t="s">
        <v>154</v>
      </c>
      <c r="C3" t="s">
        <v>155</v>
      </c>
      <c r="D3" s="26">
        <v>2005</v>
      </c>
      <c r="E3" s="21" t="s">
        <v>504</v>
      </c>
      <c r="F3" s="21" t="s">
        <v>58</v>
      </c>
      <c r="G3" s="21" t="s">
        <v>505</v>
      </c>
      <c r="H3" s="27" t="s">
        <v>51</v>
      </c>
      <c r="I3" s="29">
        <v>294.34000000000003</v>
      </c>
      <c r="J3" s="29">
        <v>990</v>
      </c>
      <c r="K3" s="29">
        <v>990</v>
      </c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</row>
    <row r="4" spans="1:42" x14ac:dyDescent="0.25">
      <c r="A4">
        <v>2018060253</v>
      </c>
      <c r="B4" t="s">
        <v>506</v>
      </c>
      <c r="C4" t="s">
        <v>507</v>
      </c>
      <c r="D4" s="26">
        <v>2005</v>
      </c>
      <c r="E4" s="21" t="s">
        <v>501</v>
      </c>
      <c r="F4" s="21" t="s">
        <v>58</v>
      </c>
      <c r="G4" s="21" t="s">
        <v>505</v>
      </c>
      <c r="H4" s="27" t="s">
        <v>51</v>
      </c>
      <c r="I4" s="29">
        <v>990</v>
      </c>
      <c r="J4" s="29">
        <v>990</v>
      </c>
      <c r="K4" s="29">
        <v>990</v>
      </c>
    </row>
    <row r="5" spans="1:42" x14ac:dyDescent="0.25">
      <c r="A5" s="22">
        <v>201306118</v>
      </c>
      <c r="B5" s="22" t="s">
        <v>409</v>
      </c>
      <c r="C5" s="22" t="s">
        <v>410</v>
      </c>
      <c r="D5" s="30">
        <v>2002</v>
      </c>
      <c r="E5" s="23" t="s">
        <v>504</v>
      </c>
      <c r="F5" s="23" t="s">
        <v>58</v>
      </c>
      <c r="G5" s="21" t="s">
        <v>502</v>
      </c>
      <c r="H5" s="27" t="s">
        <v>503</v>
      </c>
      <c r="I5" s="29">
        <v>71.460000000000008</v>
      </c>
      <c r="J5" s="29">
        <v>62.254999999999995</v>
      </c>
      <c r="K5" s="29">
        <v>58.500000000000014</v>
      </c>
    </row>
    <row r="6" spans="1:42" x14ac:dyDescent="0.25">
      <c r="A6">
        <v>2015042943</v>
      </c>
      <c r="B6" t="s">
        <v>309</v>
      </c>
      <c r="C6" t="s">
        <v>310</v>
      </c>
      <c r="D6" s="26">
        <v>2004</v>
      </c>
      <c r="E6" s="21" t="s">
        <v>504</v>
      </c>
      <c r="F6" s="21" t="s">
        <v>58</v>
      </c>
      <c r="G6" s="21" t="s">
        <v>502</v>
      </c>
      <c r="H6" s="27" t="s">
        <v>503</v>
      </c>
      <c r="I6" s="29">
        <v>163.35499999999999</v>
      </c>
      <c r="J6" s="29">
        <v>170.69500000000002</v>
      </c>
      <c r="K6" s="29">
        <v>154.23500000000001</v>
      </c>
    </row>
    <row r="7" spans="1:42" x14ac:dyDescent="0.25">
      <c r="A7">
        <v>2018060307</v>
      </c>
      <c r="B7" t="s">
        <v>508</v>
      </c>
      <c r="C7" t="s">
        <v>509</v>
      </c>
      <c r="D7" s="26">
        <v>2006</v>
      </c>
      <c r="E7" s="21" t="s">
        <v>504</v>
      </c>
      <c r="F7" s="21" t="s">
        <v>58</v>
      </c>
      <c r="I7" s="29">
        <v>990</v>
      </c>
      <c r="J7" s="29">
        <v>990</v>
      </c>
      <c r="K7" s="29">
        <v>990</v>
      </c>
    </row>
    <row r="8" spans="1:42" x14ac:dyDescent="0.25">
      <c r="A8">
        <v>2015062990</v>
      </c>
      <c r="B8" t="s">
        <v>510</v>
      </c>
      <c r="C8" t="s">
        <v>511</v>
      </c>
      <c r="D8" s="26">
        <v>1992</v>
      </c>
      <c r="E8" s="21" t="s">
        <v>504</v>
      </c>
      <c r="F8" s="21" t="s">
        <v>58</v>
      </c>
      <c r="G8" s="21" t="s">
        <v>502</v>
      </c>
      <c r="H8" s="27" t="s">
        <v>512</v>
      </c>
      <c r="I8" s="29">
        <v>990</v>
      </c>
      <c r="J8" s="29">
        <v>990</v>
      </c>
      <c r="K8" s="29">
        <v>990</v>
      </c>
    </row>
    <row r="9" spans="1:42" x14ac:dyDescent="0.25">
      <c r="A9">
        <v>2016093879</v>
      </c>
      <c r="B9" t="s">
        <v>274</v>
      </c>
      <c r="C9" t="s">
        <v>433</v>
      </c>
      <c r="D9" s="26">
        <v>2000</v>
      </c>
      <c r="E9" s="21" t="s">
        <v>504</v>
      </c>
      <c r="F9" s="21" t="s">
        <v>58</v>
      </c>
      <c r="G9" s="21" t="s">
        <v>513</v>
      </c>
      <c r="H9" s="27" t="s">
        <v>61</v>
      </c>
      <c r="I9" s="29">
        <v>269.75599999999997</v>
      </c>
      <c r="J9" s="29">
        <v>187.845</v>
      </c>
      <c r="K9" s="29">
        <v>990</v>
      </c>
    </row>
    <row r="10" spans="1:42" x14ac:dyDescent="0.25">
      <c r="A10">
        <v>201306313</v>
      </c>
      <c r="B10" t="s">
        <v>146</v>
      </c>
      <c r="C10" t="s">
        <v>237</v>
      </c>
      <c r="D10" s="26">
        <v>2002</v>
      </c>
      <c r="E10" s="21" t="s">
        <v>501</v>
      </c>
      <c r="F10" s="21" t="s">
        <v>58</v>
      </c>
      <c r="G10" s="21" t="s">
        <v>514</v>
      </c>
      <c r="H10" s="27" t="s">
        <v>107</v>
      </c>
      <c r="I10" s="29">
        <v>66.5</v>
      </c>
      <c r="J10" s="29">
        <v>58.105000000000018</v>
      </c>
      <c r="K10" s="29">
        <v>50</v>
      </c>
    </row>
    <row r="11" spans="1:42" x14ac:dyDescent="0.25">
      <c r="A11">
        <v>201306312</v>
      </c>
      <c r="B11" t="s">
        <v>76</v>
      </c>
      <c r="C11" t="s">
        <v>237</v>
      </c>
      <c r="D11" s="26">
        <v>2004</v>
      </c>
      <c r="E11" s="21" t="s">
        <v>504</v>
      </c>
      <c r="F11" s="21" t="s">
        <v>58</v>
      </c>
      <c r="G11" s="21" t="s">
        <v>514</v>
      </c>
      <c r="H11" s="27" t="s">
        <v>107</v>
      </c>
      <c r="I11" s="29">
        <v>134.245</v>
      </c>
      <c r="J11" s="29">
        <v>130.12</v>
      </c>
      <c r="K11" s="29">
        <v>169.495</v>
      </c>
    </row>
    <row r="12" spans="1:42" x14ac:dyDescent="0.25">
      <c r="A12">
        <v>201307691</v>
      </c>
      <c r="B12" t="s">
        <v>417</v>
      </c>
      <c r="C12" t="s">
        <v>418</v>
      </c>
      <c r="D12" s="26">
        <v>2001</v>
      </c>
      <c r="E12" s="21" t="s">
        <v>501</v>
      </c>
      <c r="F12" s="21" t="s">
        <v>58</v>
      </c>
      <c r="G12" s="21" t="s">
        <v>515</v>
      </c>
      <c r="I12" s="29">
        <v>137.07</v>
      </c>
      <c r="J12" s="29">
        <v>160.76499999999999</v>
      </c>
      <c r="K12" s="29">
        <v>443.21799999999985</v>
      </c>
    </row>
    <row r="13" spans="1:42" x14ac:dyDescent="0.25">
      <c r="A13">
        <v>2016023834</v>
      </c>
      <c r="B13" t="s">
        <v>65</v>
      </c>
      <c r="C13" t="s">
        <v>224</v>
      </c>
      <c r="D13" s="26">
        <v>2004</v>
      </c>
      <c r="E13" s="21" t="s">
        <v>501</v>
      </c>
      <c r="F13" s="21" t="s">
        <v>58</v>
      </c>
      <c r="G13" s="21" t="s">
        <v>505</v>
      </c>
      <c r="I13" s="29">
        <v>223.57300000000004</v>
      </c>
      <c r="J13" s="29">
        <v>400.21699999999998</v>
      </c>
      <c r="K13" s="29">
        <v>990</v>
      </c>
    </row>
    <row r="14" spans="1:42" s="22" customFormat="1" x14ac:dyDescent="0.25">
      <c r="A14">
        <v>2017061806</v>
      </c>
      <c r="B14" t="s">
        <v>516</v>
      </c>
      <c r="C14" t="s">
        <v>224</v>
      </c>
      <c r="D14" s="26">
        <v>2006</v>
      </c>
      <c r="E14" s="21" t="s">
        <v>501</v>
      </c>
      <c r="F14" s="21" t="s">
        <v>58</v>
      </c>
      <c r="G14" s="21" t="s">
        <v>505</v>
      </c>
      <c r="H14" s="27" t="s">
        <v>51</v>
      </c>
      <c r="I14" s="29">
        <v>990</v>
      </c>
      <c r="J14" s="29">
        <v>990</v>
      </c>
      <c r="K14" s="29">
        <v>990</v>
      </c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</row>
    <row r="15" spans="1:42" s="22" customFormat="1" x14ac:dyDescent="0.25">
      <c r="A15">
        <v>2018060299</v>
      </c>
      <c r="B15" t="s">
        <v>112</v>
      </c>
      <c r="C15" t="s">
        <v>517</v>
      </c>
      <c r="D15" s="26">
        <v>2005</v>
      </c>
      <c r="E15" s="21" t="s">
        <v>504</v>
      </c>
      <c r="F15" s="21" t="s">
        <v>58</v>
      </c>
      <c r="G15" s="21" t="s">
        <v>505</v>
      </c>
      <c r="H15" s="27" t="s">
        <v>51</v>
      </c>
      <c r="I15" s="29">
        <v>990</v>
      </c>
      <c r="J15" s="29">
        <v>990</v>
      </c>
      <c r="K15" s="29">
        <v>990</v>
      </c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</row>
    <row r="16" spans="1:42" s="22" customFormat="1" x14ac:dyDescent="0.25">
      <c r="A16">
        <v>2016103937</v>
      </c>
      <c r="B16" t="s">
        <v>114</v>
      </c>
      <c r="C16" t="s">
        <v>322</v>
      </c>
      <c r="D16" s="26">
        <v>2001</v>
      </c>
      <c r="E16" s="21" t="s">
        <v>504</v>
      </c>
      <c r="F16" s="21" t="s">
        <v>58</v>
      </c>
      <c r="G16" s="21" t="s">
        <v>518</v>
      </c>
      <c r="H16" s="27" t="s">
        <v>71</v>
      </c>
      <c r="I16" s="29">
        <v>990</v>
      </c>
      <c r="J16" s="29">
        <v>990</v>
      </c>
      <c r="K16" s="29">
        <v>990</v>
      </c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</row>
    <row r="17" spans="1:42" x14ac:dyDescent="0.25">
      <c r="A17">
        <v>2016081268</v>
      </c>
      <c r="B17" t="s">
        <v>321</v>
      </c>
      <c r="C17" t="s">
        <v>322</v>
      </c>
      <c r="D17" s="26">
        <v>2004</v>
      </c>
      <c r="E17" s="21" t="s">
        <v>504</v>
      </c>
      <c r="F17" s="21" t="s">
        <v>58</v>
      </c>
      <c r="G17" s="21" t="s">
        <v>518</v>
      </c>
      <c r="H17" s="27" t="s">
        <v>71</v>
      </c>
      <c r="I17" s="29">
        <v>990</v>
      </c>
      <c r="J17" s="29">
        <v>463.03999999999996</v>
      </c>
      <c r="K17" s="29">
        <v>990</v>
      </c>
    </row>
    <row r="18" spans="1:42" x14ac:dyDescent="0.25">
      <c r="A18">
        <v>2018033959</v>
      </c>
      <c r="B18" t="s">
        <v>162</v>
      </c>
      <c r="C18" t="s">
        <v>163</v>
      </c>
      <c r="D18" s="26">
        <v>2005</v>
      </c>
      <c r="E18" s="21" t="s">
        <v>504</v>
      </c>
      <c r="F18" s="21" t="s">
        <v>58</v>
      </c>
      <c r="H18" s="27" t="s">
        <v>164</v>
      </c>
      <c r="I18" s="29">
        <v>990</v>
      </c>
      <c r="J18" s="29">
        <v>990</v>
      </c>
      <c r="K18" s="29">
        <v>990</v>
      </c>
    </row>
    <row r="19" spans="1:42" x14ac:dyDescent="0.25">
      <c r="A19">
        <v>2015073211</v>
      </c>
      <c r="B19" t="s">
        <v>519</v>
      </c>
      <c r="C19" t="s">
        <v>520</v>
      </c>
      <c r="D19" s="26">
        <v>1960</v>
      </c>
      <c r="E19" s="21" t="s">
        <v>504</v>
      </c>
      <c r="F19" s="21" t="s">
        <v>58</v>
      </c>
      <c r="G19" s="21" t="s">
        <v>515</v>
      </c>
      <c r="H19" s="27" t="s">
        <v>135</v>
      </c>
      <c r="I19" s="29">
        <v>990</v>
      </c>
      <c r="J19" s="29">
        <v>990</v>
      </c>
      <c r="K19" s="29">
        <v>990</v>
      </c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</row>
    <row r="20" spans="1:42" x14ac:dyDescent="0.25">
      <c r="A20">
        <v>201306168</v>
      </c>
      <c r="B20" t="s">
        <v>117</v>
      </c>
      <c r="C20" t="s">
        <v>520</v>
      </c>
      <c r="D20" s="26">
        <v>1999</v>
      </c>
      <c r="E20" s="21" t="s">
        <v>501</v>
      </c>
      <c r="F20" s="21" t="s">
        <v>58</v>
      </c>
      <c r="G20" s="21" t="s">
        <v>515</v>
      </c>
      <c r="H20" s="27" t="s">
        <v>135</v>
      </c>
      <c r="I20" s="29">
        <v>990</v>
      </c>
      <c r="J20" s="29">
        <v>990</v>
      </c>
      <c r="K20" s="29">
        <v>990</v>
      </c>
    </row>
    <row r="21" spans="1:42" x14ac:dyDescent="0.25">
      <c r="A21">
        <v>2018020244</v>
      </c>
      <c r="B21" t="s">
        <v>521</v>
      </c>
      <c r="C21" t="s">
        <v>522</v>
      </c>
      <c r="D21" s="26">
        <v>2006</v>
      </c>
      <c r="E21" s="21" t="s">
        <v>501</v>
      </c>
      <c r="F21" s="21" t="s">
        <v>58</v>
      </c>
      <c r="G21" s="21" t="s">
        <v>502</v>
      </c>
      <c r="H21" s="27" t="s">
        <v>503</v>
      </c>
      <c r="I21" s="29">
        <v>990</v>
      </c>
      <c r="J21" s="29">
        <v>990</v>
      </c>
      <c r="K21" s="29">
        <v>990</v>
      </c>
    </row>
    <row r="22" spans="1:42" x14ac:dyDescent="0.25">
      <c r="A22">
        <v>2017061790</v>
      </c>
      <c r="B22" t="s">
        <v>523</v>
      </c>
      <c r="C22" t="s">
        <v>524</v>
      </c>
      <c r="D22" s="26">
        <v>2006</v>
      </c>
      <c r="E22" s="21" t="s">
        <v>501</v>
      </c>
      <c r="F22" s="21" t="s">
        <v>58</v>
      </c>
      <c r="I22" s="29">
        <v>990</v>
      </c>
      <c r="J22" s="29">
        <v>990</v>
      </c>
      <c r="K22" s="29">
        <v>990</v>
      </c>
    </row>
    <row r="23" spans="1:42" x14ac:dyDescent="0.25">
      <c r="A23">
        <v>201306127</v>
      </c>
      <c r="B23" t="s">
        <v>206</v>
      </c>
      <c r="C23" t="s">
        <v>525</v>
      </c>
      <c r="D23" s="26">
        <v>2001</v>
      </c>
      <c r="E23" s="21" t="s">
        <v>504</v>
      </c>
      <c r="F23" s="21" t="s">
        <v>58</v>
      </c>
      <c r="G23" s="21" t="s">
        <v>518</v>
      </c>
      <c r="H23" s="27" t="s">
        <v>512</v>
      </c>
      <c r="I23" s="29">
        <v>990</v>
      </c>
      <c r="J23" s="29">
        <v>990</v>
      </c>
      <c r="K23" s="29">
        <v>990</v>
      </c>
    </row>
    <row r="24" spans="1:42" x14ac:dyDescent="0.25">
      <c r="A24">
        <v>2014061765</v>
      </c>
      <c r="B24" t="s">
        <v>82</v>
      </c>
      <c r="C24" t="s">
        <v>84</v>
      </c>
      <c r="D24" s="26">
        <v>2005</v>
      </c>
      <c r="E24" s="21" t="s">
        <v>501</v>
      </c>
      <c r="F24" s="21" t="s">
        <v>58</v>
      </c>
      <c r="I24" s="29">
        <v>990</v>
      </c>
      <c r="J24" s="29">
        <v>990</v>
      </c>
      <c r="K24" s="29">
        <v>990</v>
      </c>
    </row>
    <row r="25" spans="1:42" x14ac:dyDescent="0.25">
      <c r="A25">
        <v>2018070342</v>
      </c>
      <c r="B25" t="s">
        <v>526</v>
      </c>
      <c r="C25" t="s">
        <v>527</v>
      </c>
      <c r="D25" s="26">
        <v>2005</v>
      </c>
      <c r="E25" s="21" t="s">
        <v>501</v>
      </c>
      <c r="F25" s="21" t="s">
        <v>94</v>
      </c>
      <c r="G25" s="21" t="s">
        <v>502</v>
      </c>
      <c r="I25" s="29">
        <v>990</v>
      </c>
      <c r="J25" s="29">
        <v>990</v>
      </c>
      <c r="K25" s="29">
        <v>990</v>
      </c>
    </row>
    <row r="26" spans="1:42" x14ac:dyDescent="0.25">
      <c r="A26">
        <v>2015093555</v>
      </c>
      <c r="B26" t="s">
        <v>528</v>
      </c>
      <c r="C26" t="s">
        <v>414</v>
      </c>
      <c r="D26" s="26">
        <v>2006</v>
      </c>
      <c r="E26" s="21" t="s">
        <v>501</v>
      </c>
      <c r="F26" s="21" t="s">
        <v>58</v>
      </c>
      <c r="G26" s="21" t="s">
        <v>515</v>
      </c>
      <c r="H26" s="27" t="s">
        <v>135</v>
      </c>
      <c r="I26" s="29">
        <v>990</v>
      </c>
      <c r="J26" s="29">
        <v>990</v>
      </c>
      <c r="K26" s="29">
        <v>990</v>
      </c>
    </row>
    <row r="27" spans="1:42" x14ac:dyDescent="0.25">
      <c r="A27">
        <v>2017080023</v>
      </c>
      <c r="B27" t="s">
        <v>181</v>
      </c>
      <c r="C27" t="s">
        <v>183</v>
      </c>
      <c r="D27" s="26">
        <v>2005</v>
      </c>
      <c r="E27" s="21" t="s">
        <v>501</v>
      </c>
      <c r="F27" s="21" t="s">
        <v>58</v>
      </c>
      <c r="G27" s="21" t="s">
        <v>513</v>
      </c>
      <c r="H27" s="27" t="s">
        <v>61</v>
      </c>
      <c r="I27" s="29">
        <v>990</v>
      </c>
      <c r="J27" s="29">
        <v>990</v>
      </c>
      <c r="K27" s="29">
        <v>990</v>
      </c>
    </row>
    <row r="28" spans="1:42" x14ac:dyDescent="0.25">
      <c r="A28">
        <v>2016081250</v>
      </c>
      <c r="B28" t="s">
        <v>367</v>
      </c>
      <c r="C28" t="s">
        <v>368</v>
      </c>
      <c r="D28" s="26">
        <v>2006</v>
      </c>
      <c r="E28" s="21" t="s">
        <v>501</v>
      </c>
      <c r="F28" s="21" t="s">
        <v>58</v>
      </c>
      <c r="G28" s="21" t="s">
        <v>513</v>
      </c>
      <c r="H28" s="27" t="s">
        <v>61</v>
      </c>
      <c r="I28" s="29">
        <v>990</v>
      </c>
      <c r="J28" s="29">
        <v>990</v>
      </c>
      <c r="K28" s="29">
        <v>990</v>
      </c>
    </row>
    <row r="29" spans="1:42" x14ac:dyDescent="0.25">
      <c r="A29">
        <v>2016071153</v>
      </c>
      <c r="B29" t="s">
        <v>487</v>
      </c>
      <c r="C29" t="s">
        <v>529</v>
      </c>
      <c r="D29" s="26">
        <v>2006</v>
      </c>
      <c r="E29" s="21" t="s">
        <v>504</v>
      </c>
      <c r="F29" s="21" t="s">
        <v>58</v>
      </c>
      <c r="G29" s="21" t="s">
        <v>515</v>
      </c>
      <c r="I29" s="29">
        <v>990</v>
      </c>
      <c r="J29" s="29">
        <v>990</v>
      </c>
      <c r="K29" s="29">
        <v>990</v>
      </c>
    </row>
    <row r="30" spans="1:42" x14ac:dyDescent="0.25">
      <c r="A30">
        <v>201307905</v>
      </c>
      <c r="B30" t="s">
        <v>440</v>
      </c>
      <c r="C30" t="s">
        <v>128</v>
      </c>
      <c r="D30" s="26">
        <v>2002</v>
      </c>
      <c r="E30" s="21" t="s">
        <v>501</v>
      </c>
      <c r="F30" s="21" t="s">
        <v>58</v>
      </c>
      <c r="G30" s="21" t="s">
        <v>514</v>
      </c>
      <c r="H30" s="27" t="s">
        <v>107</v>
      </c>
      <c r="I30" s="29">
        <v>137.57499999999999</v>
      </c>
      <c r="J30" s="29">
        <v>106.495</v>
      </c>
      <c r="K30" s="29">
        <v>227.73999999999995</v>
      </c>
    </row>
    <row r="31" spans="1:42" x14ac:dyDescent="0.25">
      <c r="A31">
        <v>201307906</v>
      </c>
      <c r="B31" t="s">
        <v>127</v>
      </c>
      <c r="C31" t="s">
        <v>128</v>
      </c>
      <c r="D31" s="26">
        <v>2005</v>
      </c>
      <c r="E31" s="21" t="s">
        <v>504</v>
      </c>
      <c r="F31" s="21" t="s">
        <v>58</v>
      </c>
      <c r="G31" s="21" t="s">
        <v>514</v>
      </c>
      <c r="H31" s="27" t="s">
        <v>107</v>
      </c>
      <c r="I31" s="29">
        <v>227.14999999999998</v>
      </c>
      <c r="J31" s="29">
        <v>268.80499999999995</v>
      </c>
      <c r="K31" s="29">
        <v>272.91999999999996</v>
      </c>
    </row>
    <row r="32" spans="1:42" x14ac:dyDescent="0.25">
      <c r="A32">
        <v>2014061801</v>
      </c>
      <c r="B32" t="s">
        <v>530</v>
      </c>
      <c r="C32" t="s">
        <v>531</v>
      </c>
      <c r="D32" s="26">
        <v>1997</v>
      </c>
      <c r="E32" s="21" t="s">
        <v>504</v>
      </c>
      <c r="F32" s="21" t="s">
        <v>58</v>
      </c>
      <c r="G32" s="21" t="s">
        <v>502</v>
      </c>
      <c r="H32" s="27" t="s">
        <v>512</v>
      </c>
      <c r="I32" s="29">
        <v>990</v>
      </c>
      <c r="J32" s="29">
        <v>990</v>
      </c>
      <c r="K32" s="29">
        <v>990</v>
      </c>
    </row>
    <row r="33" spans="1:11" x14ac:dyDescent="0.25">
      <c r="A33">
        <v>2017090130</v>
      </c>
      <c r="B33" t="s">
        <v>532</v>
      </c>
      <c r="C33" t="s">
        <v>533</v>
      </c>
      <c r="D33" s="26">
        <v>2005</v>
      </c>
      <c r="F33" s="21" t="s">
        <v>58</v>
      </c>
      <c r="H33" s="27" t="s">
        <v>61</v>
      </c>
      <c r="I33" s="29">
        <v>990</v>
      </c>
      <c r="J33" s="29">
        <v>990</v>
      </c>
      <c r="K33" s="29">
        <v>990</v>
      </c>
    </row>
    <row r="34" spans="1:11" x14ac:dyDescent="0.25">
      <c r="A34">
        <v>2014061806</v>
      </c>
      <c r="B34" t="s">
        <v>123</v>
      </c>
      <c r="C34" t="s">
        <v>124</v>
      </c>
      <c r="D34" s="26">
        <v>2005</v>
      </c>
      <c r="E34" s="21" t="s">
        <v>501</v>
      </c>
      <c r="F34" s="21" t="s">
        <v>58</v>
      </c>
      <c r="G34" s="21" t="s">
        <v>505</v>
      </c>
      <c r="I34" s="29">
        <v>173.19</v>
      </c>
      <c r="J34" s="29">
        <v>990</v>
      </c>
      <c r="K34" s="29">
        <v>990</v>
      </c>
    </row>
    <row r="35" spans="1:11" x14ac:dyDescent="0.25">
      <c r="A35">
        <v>2014102669</v>
      </c>
      <c r="B35" t="s">
        <v>534</v>
      </c>
      <c r="C35" t="s">
        <v>535</v>
      </c>
      <c r="D35" s="26">
        <v>2006</v>
      </c>
      <c r="E35" s="21" t="s">
        <v>504</v>
      </c>
      <c r="F35" s="21" t="s">
        <v>58</v>
      </c>
      <c r="I35" s="29">
        <v>990</v>
      </c>
      <c r="J35" s="29">
        <v>990</v>
      </c>
      <c r="K35" s="29">
        <v>990</v>
      </c>
    </row>
    <row r="36" spans="1:11" x14ac:dyDescent="0.25">
      <c r="A36">
        <v>201307764</v>
      </c>
      <c r="B36" t="s">
        <v>125</v>
      </c>
      <c r="C36" t="s">
        <v>126</v>
      </c>
      <c r="D36" s="26">
        <v>2005</v>
      </c>
      <c r="E36" s="21" t="s">
        <v>504</v>
      </c>
      <c r="F36" s="21" t="s">
        <v>58</v>
      </c>
      <c r="G36" s="21" t="s">
        <v>502</v>
      </c>
      <c r="H36" s="27" t="s">
        <v>503</v>
      </c>
      <c r="I36" s="29">
        <v>288.19499999999999</v>
      </c>
      <c r="J36" s="29">
        <v>152.02000000000001</v>
      </c>
      <c r="K36" s="29">
        <v>150.93</v>
      </c>
    </row>
    <row r="37" spans="1:11" x14ac:dyDescent="0.25">
      <c r="A37" s="22">
        <v>2014071998</v>
      </c>
      <c r="B37" s="22" t="s">
        <v>381</v>
      </c>
      <c r="C37" s="22" t="s">
        <v>399</v>
      </c>
      <c r="D37" s="30">
        <v>1998</v>
      </c>
      <c r="E37" s="23" t="s">
        <v>504</v>
      </c>
      <c r="F37" s="23" t="s">
        <v>58</v>
      </c>
      <c r="G37" s="21" t="s">
        <v>502</v>
      </c>
      <c r="H37" s="31" t="s">
        <v>71</v>
      </c>
      <c r="I37" s="29">
        <v>990</v>
      </c>
      <c r="J37" s="29">
        <v>990</v>
      </c>
      <c r="K37" s="29">
        <v>990</v>
      </c>
    </row>
    <row r="38" spans="1:11" x14ac:dyDescent="0.25">
      <c r="A38">
        <v>2014071996</v>
      </c>
      <c r="B38" t="s">
        <v>227</v>
      </c>
      <c r="C38" t="s">
        <v>399</v>
      </c>
      <c r="D38" s="26">
        <v>2000</v>
      </c>
      <c r="E38" s="21" t="s">
        <v>501</v>
      </c>
      <c r="F38" s="21" t="s">
        <v>58</v>
      </c>
      <c r="G38" s="21" t="s">
        <v>502</v>
      </c>
      <c r="H38" s="27" t="s">
        <v>71</v>
      </c>
      <c r="I38" s="29">
        <v>990</v>
      </c>
      <c r="J38" s="29">
        <v>990</v>
      </c>
      <c r="K38" s="29">
        <v>990</v>
      </c>
    </row>
    <row r="39" spans="1:11" x14ac:dyDescent="0.25">
      <c r="A39">
        <v>2014071995</v>
      </c>
      <c r="B39" t="s">
        <v>536</v>
      </c>
      <c r="C39" t="s">
        <v>399</v>
      </c>
      <c r="D39" s="26">
        <v>2006</v>
      </c>
      <c r="E39" s="21" t="s">
        <v>504</v>
      </c>
      <c r="F39" s="21" t="s">
        <v>58</v>
      </c>
      <c r="G39" s="21" t="s">
        <v>502</v>
      </c>
      <c r="H39" s="27" t="s">
        <v>81</v>
      </c>
      <c r="I39" s="29">
        <v>990</v>
      </c>
      <c r="J39" s="29">
        <v>990</v>
      </c>
      <c r="K39" s="29">
        <v>990</v>
      </c>
    </row>
    <row r="40" spans="1:11" x14ac:dyDescent="0.25">
      <c r="A40">
        <v>2014071988</v>
      </c>
      <c r="B40" t="s">
        <v>347</v>
      </c>
      <c r="C40" t="s">
        <v>147</v>
      </c>
      <c r="D40" s="26">
        <v>2003</v>
      </c>
      <c r="E40" s="21" t="s">
        <v>504</v>
      </c>
      <c r="F40" s="21" t="s">
        <v>58</v>
      </c>
      <c r="G40" s="21" t="s">
        <v>502</v>
      </c>
      <c r="H40" s="27" t="s">
        <v>503</v>
      </c>
      <c r="I40" s="29">
        <v>169.185</v>
      </c>
      <c r="J40" s="29">
        <v>141.21</v>
      </c>
      <c r="K40" s="29">
        <v>122.75000000000001</v>
      </c>
    </row>
    <row r="41" spans="1:11" x14ac:dyDescent="0.25">
      <c r="A41">
        <v>2014071989</v>
      </c>
      <c r="B41" t="s">
        <v>146</v>
      </c>
      <c r="C41" t="s">
        <v>147</v>
      </c>
      <c r="D41" s="26">
        <v>2005</v>
      </c>
      <c r="E41" s="21" t="s">
        <v>501</v>
      </c>
      <c r="F41" s="21" t="s">
        <v>58</v>
      </c>
      <c r="G41" s="21" t="s">
        <v>502</v>
      </c>
      <c r="H41" s="27" t="s">
        <v>503</v>
      </c>
      <c r="I41" s="29">
        <v>990</v>
      </c>
      <c r="J41" s="29">
        <v>990</v>
      </c>
      <c r="K41" s="29">
        <v>990</v>
      </c>
    </row>
    <row r="42" spans="1:11" x14ac:dyDescent="0.25">
      <c r="A42">
        <v>2015073168</v>
      </c>
      <c r="B42" t="s">
        <v>181</v>
      </c>
      <c r="C42" t="s">
        <v>327</v>
      </c>
      <c r="D42" s="26">
        <v>2004</v>
      </c>
      <c r="E42" s="21" t="s">
        <v>501</v>
      </c>
      <c r="F42" s="21" t="s">
        <v>58</v>
      </c>
      <c r="G42" s="21" t="s">
        <v>514</v>
      </c>
      <c r="H42" s="27" t="s">
        <v>107</v>
      </c>
      <c r="I42" s="29">
        <v>117.07499999999999</v>
      </c>
      <c r="J42" s="29">
        <v>76.72</v>
      </c>
      <c r="K42" s="29">
        <v>101.42999999999998</v>
      </c>
    </row>
    <row r="43" spans="1:11" x14ac:dyDescent="0.25">
      <c r="A43">
        <v>201306271</v>
      </c>
      <c r="B43" t="s">
        <v>239</v>
      </c>
      <c r="C43" t="s">
        <v>139</v>
      </c>
      <c r="D43" s="26">
        <v>2004</v>
      </c>
      <c r="E43" s="21" t="s">
        <v>501</v>
      </c>
      <c r="F43" s="21" t="s">
        <v>58</v>
      </c>
      <c r="I43" s="29">
        <v>116.315</v>
      </c>
      <c r="J43" s="29">
        <v>79.28000000000003</v>
      </c>
      <c r="K43" s="29">
        <v>153.83999999999997</v>
      </c>
    </row>
    <row r="44" spans="1:11" x14ac:dyDescent="0.25">
      <c r="A44">
        <v>201306273</v>
      </c>
      <c r="B44" t="s">
        <v>138</v>
      </c>
      <c r="C44" t="s">
        <v>139</v>
      </c>
      <c r="D44" s="26">
        <v>2005</v>
      </c>
      <c r="E44" s="21" t="s">
        <v>501</v>
      </c>
      <c r="F44" s="21" t="s">
        <v>58</v>
      </c>
      <c r="I44" s="29">
        <v>235.06</v>
      </c>
      <c r="J44" s="29">
        <v>177.76</v>
      </c>
      <c r="K44" s="29">
        <v>990</v>
      </c>
    </row>
    <row r="45" spans="1:11" x14ac:dyDescent="0.25">
      <c r="A45">
        <v>201306272</v>
      </c>
      <c r="B45" t="s">
        <v>206</v>
      </c>
      <c r="C45" t="s">
        <v>139</v>
      </c>
      <c r="D45" s="26">
        <v>2005</v>
      </c>
      <c r="E45" s="21" t="s">
        <v>504</v>
      </c>
      <c r="F45" s="21" t="s">
        <v>58</v>
      </c>
      <c r="I45" s="29">
        <v>272.02499999999998</v>
      </c>
      <c r="J45" s="29">
        <v>283.98</v>
      </c>
      <c r="K45" s="29">
        <v>990</v>
      </c>
    </row>
    <row r="46" spans="1:11" x14ac:dyDescent="0.25">
      <c r="A46">
        <v>2016071158</v>
      </c>
      <c r="B46" t="s">
        <v>537</v>
      </c>
      <c r="C46" t="s">
        <v>538</v>
      </c>
      <c r="D46" s="26">
        <v>2006</v>
      </c>
      <c r="E46" s="21" t="s">
        <v>501</v>
      </c>
      <c r="F46" s="21" t="s">
        <v>58</v>
      </c>
      <c r="G46" s="21" t="s">
        <v>539</v>
      </c>
      <c r="I46" s="29">
        <v>990</v>
      </c>
      <c r="J46" s="29">
        <v>990</v>
      </c>
      <c r="K46" s="29">
        <v>990</v>
      </c>
    </row>
    <row r="47" spans="1:11" x14ac:dyDescent="0.25">
      <c r="A47">
        <v>2014061773</v>
      </c>
      <c r="B47" t="s">
        <v>336</v>
      </c>
      <c r="C47" t="s">
        <v>337</v>
      </c>
      <c r="D47" s="26">
        <v>2003</v>
      </c>
      <c r="E47" s="21" t="s">
        <v>501</v>
      </c>
      <c r="F47" s="21" t="s">
        <v>58</v>
      </c>
      <c r="G47" s="21" t="s">
        <v>505</v>
      </c>
      <c r="H47" s="27" t="s">
        <v>51</v>
      </c>
      <c r="I47" s="29">
        <v>271.72899999999998</v>
      </c>
      <c r="J47" s="29">
        <v>226.67599999999999</v>
      </c>
      <c r="K47" s="29">
        <v>990</v>
      </c>
    </row>
    <row r="48" spans="1:11" x14ac:dyDescent="0.25">
      <c r="A48">
        <v>2018070328</v>
      </c>
      <c r="B48" t="s">
        <v>528</v>
      </c>
      <c r="C48" t="s">
        <v>540</v>
      </c>
      <c r="D48" s="26">
        <v>2002</v>
      </c>
      <c r="F48" s="21" t="s">
        <v>58</v>
      </c>
      <c r="H48" s="27" t="s">
        <v>503</v>
      </c>
      <c r="I48" s="29">
        <v>990</v>
      </c>
      <c r="J48" s="29">
        <v>990</v>
      </c>
      <c r="K48" s="29">
        <v>990</v>
      </c>
    </row>
    <row r="49" spans="1:11" x14ac:dyDescent="0.25">
      <c r="A49">
        <v>201307853</v>
      </c>
      <c r="B49" t="s">
        <v>541</v>
      </c>
      <c r="C49" t="s">
        <v>542</v>
      </c>
      <c r="D49" s="26">
        <v>1977</v>
      </c>
      <c r="E49" s="21" t="s">
        <v>504</v>
      </c>
      <c r="F49" s="21" t="s">
        <v>58</v>
      </c>
      <c r="G49" s="21" t="s">
        <v>514</v>
      </c>
      <c r="I49" s="29">
        <v>990</v>
      </c>
      <c r="J49" s="29">
        <v>990</v>
      </c>
      <c r="K49" s="29">
        <v>990</v>
      </c>
    </row>
    <row r="50" spans="1:11" x14ac:dyDescent="0.25">
      <c r="A50">
        <v>2017080065</v>
      </c>
      <c r="B50" t="s">
        <v>69</v>
      </c>
      <c r="C50" t="s">
        <v>70</v>
      </c>
      <c r="D50" s="26">
        <v>2005</v>
      </c>
      <c r="E50" s="21" t="s">
        <v>504</v>
      </c>
      <c r="F50" s="21" t="s">
        <v>58</v>
      </c>
      <c r="H50" s="27" t="s">
        <v>71</v>
      </c>
      <c r="I50" s="29">
        <v>371.13200000000001</v>
      </c>
      <c r="J50" s="29">
        <v>379.90700000000004</v>
      </c>
      <c r="K50" s="29">
        <v>990</v>
      </c>
    </row>
    <row r="51" spans="1:11" x14ac:dyDescent="0.25">
      <c r="A51">
        <v>201306485</v>
      </c>
      <c r="B51" t="s">
        <v>543</v>
      </c>
      <c r="C51" t="s">
        <v>544</v>
      </c>
      <c r="D51" s="26">
        <v>1996</v>
      </c>
      <c r="E51" s="21" t="s">
        <v>501</v>
      </c>
      <c r="F51" s="21" t="s">
        <v>58</v>
      </c>
      <c r="G51" s="21" t="s">
        <v>515</v>
      </c>
      <c r="H51" s="27" t="s">
        <v>512</v>
      </c>
      <c r="I51" s="29">
        <v>990</v>
      </c>
      <c r="J51" s="29">
        <v>990</v>
      </c>
      <c r="K51" s="29">
        <v>990</v>
      </c>
    </row>
    <row r="52" spans="1:11" x14ac:dyDescent="0.25">
      <c r="A52">
        <v>201306324</v>
      </c>
      <c r="B52" t="s">
        <v>190</v>
      </c>
      <c r="C52" t="s">
        <v>345</v>
      </c>
      <c r="D52" s="26">
        <v>2003</v>
      </c>
      <c r="E52" s="21" t="s">
        <v>504</v>
      </c>
      <c r="F52" s="21" t="s">
        <v>58</v>
      </c>
      <c r="G52" s="21" t="s">
        <v>502</v>
      </c>
      <c r="I52" s="29">
        <v>84.625</v>
      </c>
      <c r="J52" s="29">
        <v>68.61</v>
      </c>
      <c r="K52" s="29">
        <v>64.504999999999981</v>
      </c>
    </row>
    <row r="53" spans="1:11" x14ac:dyDescent="0.25">
      <c r="A53">
        <v>2014061778</v>
      </c>
      <c r="B53" t="s">
        <v>270</v>
      </c>
      <c r="C53" t="s">
        <v>271</v>
      </c>
      <c r="D53" s="26">
        <v>2004</v>
      </c>
      <c r="E53" s="21" t="s">
        <v>504</v>
      </c>
      <c r="F53" s="21" t="s">
        <v>58</v>
      </c>
      <c r="G53" s="21" t="s">
        <v>514</v>
      </c>
      <c r="H53" s="27" t="s">
        <v>107</v>
      </c>
      <c r="I53" s="29">
        <v>85.495000000000005</v>
      </c>
      <c r="J53" s="29">
        <v>129.97999999999999</v>
      </c>
      <c r="K53" s="29">
        <v>140.03499999999997</v>
      </c>
    </row>
    <row r="54" spans="1:11" x14ac:dyDescent="0.25">
      <c r="A54">
        <v>2015062979</v>
      </c>
      <c r="B54" t="s">
        <v>179</v>
      </c>
      <c r="C54" t="s">
        <v>180</v>
      </c>
      <c r="D54" s="26">
        <v>2005</v>
      </c>
      <c r="E54" s="21" t="s">
        <v>501</v>
      </c>
      <c r="F54" s="21" t="s">
        <v>58</v>
      </c>
      <c r="G54" s="21" t="s">
        <v>518</v>
      </c>
      <c r="H54" s="27" t="s">
        <v>71</v>
      </c>
      <c r="I54" s="29">
        <v>260.82</v>
      </c>
      <c r="J54" s="29">
        <v>219.88</v>
      </c>
      <c r="K54" s="29">
        <v>990</v>
      </c>
    </row>
    <row r="55" spans="1:11" x14ac:dyDescent="0.25">
      <c r="A55">
        <v>201307952</v>
      </c>
      <c r="B55" t="s">
        <v>317</v>
      </c>
      <c r="C55" t="s">
        <v>318</v>
      </c>
      <c r="D55" s="26">
        <v>2004</v>
      </c>
      <c r="E55" s="21" t="s">
        <v>501</v>
      </c>
      <c r="F55" s="21" t="s">
        <v>58</v>
      </c>
      <c r="G55" s="21" t="s">
        <v>514</v>
      </c>
      <c r="H55" s="27" t="s">
        <v>107</v>
      </c>
      <c r="I55" s="29">
        <v>114.15</v>
      </c>
      <c r="J55" s="29">
        <v>86.615000000000009</v>
      </c>
      <c r="K55" s="29">
        <v>172.22500000000002</v>
      </c>
    </row>
    <row r="56" spans="1:11" x14ac:dyDescent="0.25">
      <c r="A56">
        <v>2018060293</v>
      </c>
      <c r="B56" t="s">
        <v>309</v>
      </c>
      <c r="C56" t="s">
        <v>108</v>
      </c>
      <c r="D56" s="26">
        <v>1968</v>
      </c>
      <c r="E56" s="21" t="s">
        <v>504</v>
      </c>
      <c r="F56" s="21" t="s">
        <v>58</v>
      </c>
      <c r="G56" s="21" t="s">
        <v>505</v>
      </c>
      <c r="H56" s="27" t="s">
        <v>51</v>
      </c>
      <c r="I56" s="29">
        <v>990</v>
      </c>
      <c r="J56" s="29">
        <v>990</v>
      </c>
      <c r="K56" s="29">
        <v>990</v>
      </c>
    </row>
    <row r="57" spans="1:11" x14ac:dyDescent="0.25">
      <c r="A57">
        <v>2015063018</v>
      </c>
      <c r="B57" t="s">
        <v>104</v>
      </c>
      <c r="C57" t="s">
        <v>108</v>
      </c>
      <c r="D57" s="26">
        <v>2005</v>
      </c>
      <c r="E57" s="21" t="s">
        <v>504</v>
      </c>
      <c r="F57" s="21" t="s">
        <v>58</v>
      </c>
      <c r="G57" s="21" t="s">
        <v>505</v>
      </c>
      <c r="I57" s="29">
        <v>237.41499999999996</v>
      </c>
      <c r="J57" s="29">
        <v>990</v>
      </c>
      <c r="K57" s="29">
        <v>990</v>
      </c>
    </row>
    <row r="58" spans="1:11" x14ac:dyDescent="0.25">
      <c r="A58">
        <v>2014072104</v>
      </c>
      <c r="B58" t="s">
        <v>545</v>
      </c>
      <c r="C58" t="s">
        <v>546</v>
      </c>
      <c r="D58" s="26">
        <v>2006</v>
      </c>
      <c r="E58" s="21" t="s">
        <v>504</v>
      </c>
      <c r="F58" s="21" t="s">
        <v>58</v>
      </c>
      <c r="G58" s="21" t="s">
        <v>513</v>
      </c>
      <c r="H58" s="27" t="s">
        <v>71</v>
      </c>
      <c r="I58" s="29">
        <v>990</v>
      </c>
      <c r="J58" s="29">
        <v>990</v>
      </c>
      <c r="K58" s="29">
        <v>990</v>
      </c>
    </row>
    <row r="59" spans="1:11" x14ac:dyDescent="0.25">
      <c r="A59">
        <v>201307933</v>
      </c>
      <c r="B59" t="s">
        <v>125</v>
      </c>
      <c r="C59" t="s">
        <v>267</v>
      </c>
      <c r="D59" s="26">
        <v>2003</v>
      </c>
      <c r="E59" s="21" t="s">
        <v>504</v>
      </c>
      <c r="F59" s="21" t="s">
        <v>58</v>
      </c>
      <c r="G59" s="21" t="s">
        <v>539</v>
      </c>
      <c r="H59" s="27" t="s">
        <v>56</v>
      </c>
      <c r="I59" s="29">
        <v>161.48000000000002</v>
      </c>
      <c r="J59" s="29">
        <v>109.55499999999998</v>
      </c>
      <c r="K59" s="29">
        <v>114.53500000000001</v>
      </c>
    </row>
    <row r="60" spans="1:11" x14ac:dyDescent="0.25">
      <c r="A60">
        <v>201307654</v>
      </c>
      <c r="B60" t="s">
        <v>547</v>
      </c>
      <c r="C60" t="s">
        <v>548</v>
      </c>
      <c r="D60" s="26">
        <v>2001</v>
      </c>
      <c r="E60" s="21" t="s">
        <v>501</v>
      </c>
      <c r="F60" s="21" t="s">
        <v>58</v>
      </c>
      <c r="G60" s="21" t="s">
        <v>514</v>
      </c>
      <c r="H60" s="27" t="s">
        <v>512</v>
      </c>
      <c r="I60" s="29">
        <v>990</v>
      </c>
      <c r="J60" s="29">
        <v>990</v>
      </c>
      <c r="K60" s="29">
        <v>990</v>
      </c>
    </row>
    <row r="61" spans="1:11" x14ac:dyDescent="0.25">
      <c r="A61">
        <v>2017061784</v>
      </c>
      <c r="B61" t="s">
        <v>227</v>
      </c>
      <c r="C61" t="s">
        <v>228</v>
      </c>
      <c r="D61" s="26">
        <v>2003</v>
      </c>
      <c r="E61" s="21" t="s">
        <v>501</v>
      </c>
      <c r="F61" s="21" t="s">
        <v>58</v>
      </c>
      <c r="H61" s="27" t="s">
        <v>503</v>
      </c>
      <c r="I61" s="29">
        <v>990</v>
      </c>
      <c r="J61" s="29">
        <v>990</v>
      </c>
      <c r="K61" s="29">
        <v>990</v>
      </c>
    </row>
    <row r="62" spans="1:11" x14ac:dyDescent="0.25">
      <c r="A62" s="32">
        <v>2017053971</v>
      </c>
      <c r="B62" s="32" t="s">
        <v>82</v>
      </c>
      <c r="C62" s="32" t="s">
        <v>228</v>
      </c>
      <c r="D62" s="33">
        <v>2006</v>
      </c>
      <c r="E62" s="34" t="s">
        <v>501</v>
      </c>
      <c r="F62" s="34" t="s">
        <v>58</v>
      </c>
      <c r="G62" s="34"/>
      <c r="H62" s="27" t="s">
        <v>503</v>
      </c>
      <c r="I62" s="29">
        <v>990</v>
      </c>
      <c r="J62" s="29">
        <v>990</v>
      </c>
      <c r="K62" s="29">
        <v>990</v>
      </c>
    </row>
    <row r="63" spans="1:11" x14ac:dyDescent="0.25">
      <c r="A63">
        <v>201307660</v>
      </c>
      <c r="B63" t="s">
        <v>53</v>
      </c>
      <c r="C63" t="s">
        <v>54</v>
      </c>
      <c r="D63" s="26">
        <v>2005</v>
      </c>
      <c r="E63" s="21" t="s">
        <v>504</v>
      </c>
      <c r="F63" s="21" t="s">
        <v>58</v>
      </c>
      <c r="G63" s="21" t="s">
        <v>539</v>
      </c>
      <c r="H63" s="27" t="s">
        <v>56</v>
      </c>
      <c r="I63" s="29">
        <v>161.88999999999999</v>
      </c>
      <c r="J63" s="29">
        <v>171.77</v>
      </c>
      <c r="K63" s="29">
        <v>990</v>
      </c>
    </row>
    <row r="64" spans="1:11" x14ac:dyDescent="0.25">
      <c r="A64">
        <v>2017071913</v>
      </c>
      <c r="B64" t="s">
        <v>549</v>
      </c>
      <c r="C64" t="s">
        <v>550</v>
      </c>
      <c r="D64" s="26">
        <v>2005</v>
      </c>
      <c r="E64" s="21" t="s">
        <v>501</v>
      </c>
      <c r="F64" s="21" t="s">
        <v>157</v>
      </c>
      <c r="H64" s="27" t="s">
        <v>503</v>
      </c>
      <c r="I64" s="29">
        <v>990</v>
      </c>
      <c r="J64" s="29">
        <v>990</v>
      </c>
      <c r="K64" s="29">
        <v>990</v>
      </c>
    </row>
    <row r="65" spans="1:42" x14ac:dyDescent="0.25">
      <c r="A65">
        <v>2015073139</v>
      </c>
      <c r="B65" t="s">
        <v>240</v>
      </c>
      <c r="C65" t="s">
        <v>241</v>
      </c>
      <c r="D65" s="26">
        <v>2004</v>
      </c>
      <c r="E65" s="21" t="s">
        <v>501</v>
      </c>
      <c r="F65" s="21" t="s">
        <v>58</v>
      </c>
      <c r="G65" s="21" t="s">
        <v>539</v>
      </c>
      <c r="I65" s="29">
        <v>122.61000000000001</v>
      </c>
      <c r="J65" s="29">
        <v>112.59</v>
      </c>
      <c r="K65" s="29">
        <v>122.64999999999998</v>
      </c>
    </row>
    <row r="66" spans="1:42" x14ac:dyDescent="0.25">
      <c r="A66">
        <v>2017080060</v>
      </c>
      <c r="B66" t="s">
        <v>494</v>
      </c>
      <c r="C66" t="s">
        <v>182</v>
      </c>
      <c r="D66" s="26">
        <v>1973</v>
      </c>
      <c r="E66" s="21" t="s">
        <v>501</v>
      </c>
      <c r="F66" s="21" t="s">
        <v>58</v>
      </c>
      <c r="I66" s="29">
        <v>990</v>
      </c>
      <c r="J66" s="29">
        <v>990</v>
      </c>
      <c r="K66" s="29">
        <v>990</v>
      </c>
    </row>
    <row r="67" spans="1:42" x14ac:dyDescent="0.25">
      <c r="A67">
        <v>2014071970</v>
      </c>
      <c r="B67" t="s">
        <v>181</v>
      </c>
      <c r="C67" t="s">
        <v>182</v>
      </c>
      <c r="D67" s="26">
        <v>2005</v>
      </c>
      <c r="E67" s="21" t="s">
        <v>501</v>
      </c>
      <c r="F67" s="21" t="s">
        <v>58</v>
      </c>
      <c r="G67" s="21" t="s">
        <v>514</v>
      </c>
      <c r="H67" s="27" t="s">
        <v>107</v>
      </c>
      <c r="I67" s="29">
        <v>178.53000000000003</v>
      </c>
      <c r="J67" s="29">
        <v>152.35500000000002</v>
      </c>
      <c r="K67" s="29">
        <v>263.54199999999997</v>
      </c>
    </row>
    <row r="68" spans="1:42" x14ac:dyDescent="0.25">
      <c r="A68">
        <v>2016062232</v>
      </c>
      <c r="B68" t="s">
        <v>59</v>
      </c>
      <c r="C68" t="s">
        <v>221</v>
      </c>
      <c r="D68" s="26">
        <v>2004</v>
      </c>
      <c r="E68" s="21" t="s">
        <v>504</v>
      </c>
      <c r="F68" s="21" t="s">
        <v>58</v>
      </c>
      <c r="I68" s="29">
        <v>990</v>
      </c>
      <c r="J68" s="29">
        <v>990</v>
      </c>
      <c r="K68" s="29">
        <v>990</v>
      </c>
    </row>
    <row r="69" spans="1:42" x14ac:dyDescent="0.25">
      <c r="A69">
        <v>2018070330</v>
      </c>
      <c r="B69" t="s">
        <v>206</v>
      </c>
      <c r="C69" t="s">
        <v>551</v>
      </c>
      <c r="D69" s="26">
        <v>2006</v>
      </c>
      <c r="E69" s="21" t="s">
        <v>504</v>
      </c>
      <c r="F69" s="21" t="s">
        <v>58</v>
      </c>
      <c r="H69" s="27" t="s">
        <v>503</v>
      </c>
      <c r="I69" s="29">
        <v>990</v>
      </c>
      <c r="J69" s="29">
        <v>990</v>
      </c>
      <c r="K69" s="29">
        <v>990</v>
      </c>
    </row>
    <row r="70" spans="1:42" x14ac:dyDescent="0.25">
      <c r="A70">
        <v>2014072133</v>
      </c>
      <c r="B70" t="s">
        <v>278</v>
      </c>
      <c r="C70" t="s">
        <v>160</v>
      </c>
      <c r="D70" s="26">
        <v>2003</v>
      </c>
      <c r="E70" s="21" t="s">
        <v>501</v>
      </c>
      <c r="F70" s="21" t="s">
        <v>97</v>
      </c>
      <c r="I70" s="29">
        <v>70.180000000000007</v>
      </c>
      <c r="J70" s="29">
        <v>62.605000000000018</v>
      </c>
      <c r="K70" s="29">
        <v>70.854999999999961</v>
      </c>
    </row>
    <row r="71" spans="1:42" x14ac:dyDescent="0.25">
      <c r="A71">
        <v>2014072015</v>
      </c>
      <c r="B71" t="s">
        <v>254</v>
      </c>
      <c r="C71" t="s">
        <v>160</v>
      </c>
      <c r="D71" s="26">
        <v>2003</v>
      </c>
      <c r="E71" s="21" t="s">
        <v>501</v>
      </c>
      <c r="F71" s="21" t="s">
        <v>97</v>
      </c>
      <c r="I71" s="29">
        <v>108.74000000000001</v>
      </c>
      <c r="J71" s="29">
        <v>63.225000000000023</v>
      </c>
      <c r="K71" s="29">
        <v>49.859999999999985</v>
      </c>
    </row>
    <row r="72" spans="1:42" x14ac:dyDescent="0.25">
      <c r="A72">
        <v>2013101635</v>
      </c>
      <c r="B72" t="s">
        <v>121</v>
      </c>
      <c r="C72" t="s">
        <v>122</v>
      </c>
      <c r="D72" s="26">
        <v>2005</v>
      </c>
      <c r="E72" s="21" t="s">
        <v>504</v>
      </c>
      <c r="F72" s="21" t="s">
        <v>58</v>
      </c>
      <c r="H72" s="27" t="s">
        <v>503</v>
      </c>
      <c r="I72" s="29">
        <v>210.42</v>
      </c>
      <c r="J72" s="29">
        <v>121.54499999999999</v>
      </c>
      <c r="K72" s="29">
        <v>116.77499999999999</v>
      </c>
    </row>
    <row r="73" spans="1:42" x14ac:dyDescent="0.25">
      <c r="A73">
        <v>2017061802</v>
      </c>
      <c r="B73" t="s">
        <v>274</v>
      </c>
      <c r="C73" t="s">
        <v>275</v>
      </c>
      <c r="D73" s="26">
        <v>2004</v>
      </c>
      <c r="E73" s="21" t="s">
        <v>504</v>
      </c>
      <c r="F73" s="21" t="s">
        <v>58</v>
      </c>
      <c r="I73" s="29">
        <v>990</v>
      </c>
      <c r="J73" s="29">
        <v>990</v>
      </c>
      <c r="K73" s="29">
        <v>990</v>
      </c>
    </row>
    <row r="74" spans="1:42" s="32" customFormat="1" x14ac:dyDescent="0.25">
      <c r="A74">
        <v>2016071183</v>
      </c>
      <c r="B74" t="s">
        <v>354</v>
      </c>
      <c r="C74" t="s">
        <v>552</v>
      </c>
      <c r="D74" s="26">
        <v>2006</v>
      </c>
      <c r="E74" s="21" t="s">
        <v>504</v>
      </c>
      <c r="F74" s="21" t="s">
        <v>58</v>
      </c>
      <c r="G74" s="21" t="s">
        <v>514</v>
      </c>
      <c r="H74" s="27" t="s">
        <v>107</v>
      </c>
      <c r="I74" s="29">
        <v>990</v>
      </c>
      <c r="J74" s="29">
        <v>990</v>
      </c>
      <c r="K74" s="29">
        <v>990</v>
      </c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x14ac:dyDescent="0.25">
      <c r="A75">
        <v>2014061818</v>
      </c>
      <c r="B75" t="s">
        <v>319</v>
      </c>
      <c r="C75" t="s">
        <v>320</v>
      </c>
      <c r="D75" s="26">
        <v>2004</v>
      </c>
      <c r="E75" s="21" t="s">
        <v>501</v>
      </c>
      <c r="F75" s="21" t="s">
        <v>58</v>
      </c>
      <c r="G75" s="21" t="s">
        <v>505</v>
      </c>
      <c r="I75" s="29">
        <v>124.685</v>
      </c>
      <c r="J75" s="29">
        <v>113.02500000000003</v>
      </c>
      <c r="K75" s="29">
        <v>206.995</v>
      </c>
    </row>
    <row r="76" spans="1:42" x14ac:dyDescent="0.25">
      <c r="A76">
        <v>201306283</v>
      </c>
      <c r="B76" t="s">
        <v>328</v>
      </c>
      <c r="C76" t="s">
        <v>329</v>
      </c>
      <c r="D76" s="26">
        <v>2003</v>
      </c>
      <c r="E76" s="21" t="s">
        <v>501</v>
      </c>
      <c r="F76" s="21" t="s">
        <v>58</v>
      </c>
      <c r="G76" s="21" t="s">
        <v>514</v>
      </c>
      <c r="I76" s="29">
        <v>194.64</v>
      </c>
      <c r="J76" s="29">
        <v>163.86500000000001</v>
      </c>
      <c r="K76" s="29">
        <v>990</v>
      </c>
    </row>
    <row r="77" spans="1:42" x14ac:dyDescent="0.25">
      <c r="A77">
        <v>2017033958</v>
      </c>
      <c r="B77" t="s">
        <v>553</v>
      </c>
      <c r="C77" t="s">
        <v>554</v>
      </c>
      <c r="D77" s="26">
        <v>2006</v>
      </c>
      <c r="E77" s="21" t="s">
        <v>504</v>
      </c>
      <c r="F77" s="21" t="s">
        <v>58</v>
      </c>
      <c r="G77" s="21" t="s">
        <v>505</v>
      </c>
      <c r="H77" s="27" t="s">
        <v>51</v>
      </c>
      <c r="I77" s="29">
        <v>990</v>
      </c>
      <c r="J77" s="29">
        <v>990</v>
      </c>
      <c r="K77" s="29">
        <v>990</v>
      </c>
    </row>
    <row r="78" spans="1:42" x14ac:dyDescent="0.25">
      <c r="A78">
        <v>201307789</v>
      </c>
      <c r="B78" t="s">
        <v>311</v>
      </c>
      <c r="C78" t="s">
        <v>555</v>
      </c>
      <c r="D78" s="26">
        <v>2004</v>
      </c>
      <c r="E78" s="21" t="s">
        <v>504</v>
      </c>
      <c r="F78" s="21" t="s">
        <v>58</v>
      </c>
      <c r="G78" s="21" t="s">
        <v>502</v>
      </c>
      <c r="H78" s="27" t="s">
        <v>503</v>
      </c>
      <c r="I78" s="29">
        <v>141.44499999999999</v>
      </c>
      <c r="J78" s="29">
        <v>80.734999999999985</v>
      </c>
      <c r="K78" s="29">
        <v>111.015</v>
      </c>
    </row>
    <row r="79" spans="1:42" x14ac:dyDescent="0.25">
      <c r="A79">
        <v>201306382</v>
      </c>
      <c r="B79" t="s">
        <v>556</v>
      </c>
      <c r="C79" t="s">
        <v>557</v>
      </c>
      <c r="D79" s="26">
        <v>1999</v>
      </c>
      <c r="E79" s="21" t="s">
        <v>501</v>
      </c>
      <c r="F79" s="21" t="s">
        <v>58</v>
      </c>
      <c r="G79" s="21" t="s">
        <v>502</v>
      </c>
      <c r="I79" s="29">
        <v>990</v>
      </c>
      <c r="J79" s="29">
        <v>990</v>
      </c>
      <c r="K79" s="29">
        <v>990</v>
      </c>
    </row>
    <row r="80" spans="1:42" x14ac:dyDescent="0.25">
      <c r="A80">
        <v>201306189</v>
      </c>
      <c r="B80" t="s">
        <v>265</v>
      </c>
      <c r="C80" t="s">
        <v>266</v>
      </c>
      <c r="D80" s="26">
        <v>2003</v>
      </c>
      <c r="E80" s="21" t="s">
        <v>504</v>
      </c>
      <c r="F80" s="21" t="s">
        <v>58</v>
      </c>
      <c r="G80" s="21" t="s">
        <v>502</v>
      </c>
      <c r="H80" s="27" t="s">
        <v>503</v>
      </c>
      <c r="I80" s="29">
        <v>62.795000000000002</v>
      </c>
      <c r="J80" s="29">
        <v>69.495000000000005</v>
      </c>
      <c r="K80" s="29">
        <v>81.875000000000014</v>
      </c>
    </row>
    <row r="81" spans="1:11" x14ac:dyDescent="0.25">
      <c r="A81">
        <v>2015062981</v>
      </c>
      <c r="B81" t="s">
        <v>558</v>
      </c>
      <c r="C81" t="s">
        <v>68</v>
      </c>
      <c r="D81" s="26">
        <v>1968</v>
      </c>
      <c r="E81" s="21" t="s">
        <v>504</v>
      </c>
      <c r="F81" s="21" t="s">
        <v>58</v>
      </c>
      <c r="G81" s="21" t="s">
        <v>505</v>
      </c>
      <c r="H81" s="27" t="s">
        <v>51</v>
      </c>
      <c r="I81" s="29">
        <v>990</v>
      </c>
      <c r="J81" s="29">
        <v>990</v>
      </c>
      <c r="K81" s="29">
        <v>990</v>
      </c>
    </row>
    <row r="82" spans="1:11" x14ac:dyDescent="0.25">
      <c r="A82">
        <v>2015062982</v>
      </c>
      <c r="B82" t="s">
        <v>67</v>
      </c>
      <c r="C82" t="s">
        <v>68</v>
      </c>
      <c r="D82" s="26">
        <v>2005</v>
      </c>
      <c r="E82" s="21" t="s">
        <v>501</v>
      </c>
      <c r="F82" s="21" t="s">
        <v>58</v>
      </c>
      <c r="G82" s="21" t="s">
        <v>505</v>
      </c>
      <c r="I82" s="29">
        <v>990</v>
      </c>
      <c r="J82" s="29">
        <v>990</v>
      </c>
      <c r="K82" s="29">
        <v>990</v>
      </c>
    </row>
    <row r="83" spans="1:11" x14ac:dyDescent="0.25">
      <c r="A83">
        <v>2015073124</v>
      </c>
      <c r="B83" t="s">
        <v>270</v>
      </c>
      <c r="C83" t="s">
        <v>272</v>
      </c>
      <c r="D83" s="26">
        <v>2004</v>
      </c>
      <c r="E83" s="21" t="s">
        <v>504</v>
      </c>
      <c r="F83" s="21" t="s">
        <v>58</v>
      </c>
      <c r="G83" s="21" t="s">
        <v>505</v>
      </c>
      <c r="H83" s="27" t="s">
        <v>51</v>
      </c>
      <c r="I83" s="29">
        <v>196.73599999999999</v>
      </c>
      <c r="J83" s="29">
        <v>178.465</v>
      </c>
      <c r="K83" s="29">
        <v>990</v>
      </c>
    </row>
    <row r="84" spans="1:11" x14ac:dyDescent="0.25">
      <c r="A84">
        <v>2018070323</v>
      </c>
      <c r="B84" t="s">
        <v>559</v>
      </c>
      <c r="C84" t="s">
        <v>560</v>
      </c>
      <c r="D84" s="26">
        <v>2005</v>
      </c>
      <c r="E84" s="21" t="s">
        <v>504</v>
      </c>
      <c r="F84" s="21" t="s">
        <v>561</v>
      </c>
      <c r="H84" s="27" t="s">
        <v>503</v>
      </c>
      <c r="I84" s="29">
        <v>990</v>
      </c>
      <c r="J84" s="29">
        <v>990</v>
      </c>
      <c r="K84" s="29">
        <v>990</v>
      </c>
    </row>
    <row r="85" spans="1:11" x14ac:dyDescent="0.25">
      <c r="A85">
        <v>2015073184</v>
      </c>
      <c r="B85" t="s">
        <v>562</v>
      </c>
      <c r="C85" t="s">
        <v>563</v>
      </c>
      <c r="D85" s="26">
        <v>2006</v>
      </c>
      <c r="E85" s="21" t="s">
        <v>501</v>
      </c>
      <c r="F85" s="21" t="s">
        <v>94</v>
      </c>
      <c r="G85" s="21" t="s">
        <v>502</v>
      </c>
      <c r="H85" s="27" t="s">
        <v>503</v>
      </c>
      <c r="I85" s="29">
        <v>990</v>
      </c>
      <c r="J85" s="29">
        <v>990</v>
      </c>
      <c r="K85" s="29">
        <v>990</v>
      </c>
    </row>
    <row r="86" spans="1:11" x14ac:dyDescent="0.25">
      <c r="A86">
        <v>2018050242</v>
      </c>
      <c r="B86" t="s">
        <v>564</v>
      </c>
      <c r="C86" t="s">
        <v>565</v>
      </c>
      <c r="D86" s="26">
        <v>2006</v>
      </c>
      <c r="E86" s="21" t="s">
        <v>504</v>
      </c>
      <c r="F86" s="21" t="s">
        <v>58</v>
      </c>
      <c r="G86" s="21" t="s">
        <v>505</v>
      </c>
      <c r="H86" s="27" t="s">
        <v>51</v>
      </c>
      <c r="I86" s="29">
        <v>990</v>
      </c>
      <c r="J86" s="29">
        <v>990</v>
      </c>
      <c r="K86" s="29">
        <v>990</v>
      </c>
    </row>
    <row r="87" spans="1:11" x14ac:dyDescent="0.25">
      <c r="A87">
        <v>2014102685</v>
      </c>
      <c r="B87" t="s">
        <v>444</v>
      </c>
      <c r="C87" t="s">
        <v>445</v>
      </c>
      <c r="D87" s="26">
        <v>2001</v>
      </c>
      <c r="E87" s="21" t="s">
        <v>504</v>
      </c>
      <c r="F87" s="21" t="s">
        <v>58</v>
      </c>
      <c r="G87" s="21" t="s">
        <v>505</v>
      </c>
      <c r="H87" s="27" t="s">
        <v>51</v>
      </c>
      <c r="I87" s="29">
        <v>990</v>
      </c>
      <c r="J87" s="29">
        <v>286.625</v>
      </c>
      <c r="K87" s="29">
        <v>224.8549999999999</v>
      </c>
    </row>
    <row r="88" spans="1:11" x14ac:dyDescent="0.25">
      <c r="A88">
        <v>2015062969</v>
      </c>
      <c r="B88" t="s">
        <v>85</v>
      </c>
      <c r="C88" t="s">
        <v>86</v>
      </c>
      <c r="D88" s="26">
        <v>2005</v>
      </c>
      <c r="E88" s="21" t="s">
        <v>504</v>
      </c>
      <c r="F88" s="21" t="s">
        <v>58</v>
      </c>
      <c r="G88" s="21" t="s">
        <v>505</v>
      </c>
      <c r="H88" s="27" t="s">
        <v>51</v>
      </c>
      <c r="I88" s="29">
        <v>340.83</v>
      </c>
      <c r="J88" s="29">
        <v>990</v>
      </c>
      <c r="K88" s="29">
        <v>990</v>
      </c>
    </row>
    <row r="89" spans="1:11" x14ac:dyDescent="0.25">
      <c r="A89">
        <v>201307704</v>
      </c>
      <c r="B89" t="s">
        <v>144</v>
      </c>
      <c r="C89" t="s">
        <v>145</v>
      </c>
      <c r="D89" s="26">
        <v>2005</v>
      </c>
      <c r="E89" s="21" t="s">
        <v>504</v>
      </c>
      <c r="F89" s="21" t="s">
        <v>58</v>
      </c>
      <c r="G89" s="21" t="s">
        <v>502</v>
      </c>
      <c r="H89" s="27" t="s">
        <v>81</v>
      </c>
      <c r="I89" s="29">
        <v>162.05500000000001</v>
      </c>
      <c r="J89" s="29">
        <v>155.49999999999997</v>
      </c>
      <c r="K89" s="29">
        <v>196.815</v>
      </c>
    </row>
    <row r="90" spans="1:11" x14ac:dyDescent="0.25">
      <c r="A90">
        <v>201306237</v>
      </c>
      <c r="B90" t="s">
        <v>167</v>
      </c>
      <c r="C90" t="s">
        <v>168</v>
      </c>
      <c r="D90" s="26">
        <v>2005</v>
      </c>
      <c r="E90" s="21" t="s">
        <v>501</v>
      </c>
      <c r="F90" s="21" t="s">
        <v>58</v>
      </c>
      <c r="G90" s="21" t="s">
        <v>505</v>
      </c>
      <c r="I90" s="29">
        <v>990</v>
      </c>
      <c r="J90" s="29">
        <v>990</v>
      </c>
      <c r="K90" s="29">
        <v>990</v>
      </c>
    </row>
    <row r="91" spans="1:11" x14ac:dyDescent="0.25">
      <c r="A91">
        <v>201307925</v>
      </c>
      <c r="B91" t="s">
        <v>352</v>
      </c>
      <c r="C91" t="s">
        <v>353</v>
      </c>
      <c r="D91" s="26">
        <v>2004</v>
      </c>
      <c r="E91" s="21" t="s">
        <v>504</v>
      </c>
      <c r="F91" s="21" t="s">
        <v>58</v>
      </c>
      <c r="G91" s="21" t="s">
        <v>514</v>
      </c>
      <c r="H91" s="27" t="s">
        <v>107</v>
      </c>
      <c r="I91" s="29">
        <v>990</v>
      </c>
      <c r="J91" s="29">
        <v>990</v>
      </c>
      <c r="K91" s="29">
        <v>990</v>
      </c>
    </row>
    <row r="92" spans="1:11" x14ac:dyDescent="0.25">
      <c r="A92">
        <v>201307926</v>
      </c>
      <c r="B92" t="s">
        <v>214</v>
      </c>
      <c r="C92" t="s">
        <v>215</v>
      </c>
      <c r="D92" s="26">
        <v>2003</v>
      </c>
      <c r="E92" s="21" t="s">
        <v>504</v>
      </c>
      <c r="F92" s="21" t="s">
        <v>58</v>
      </c>
      <c r="G92" s="21" t="s">
        <v>514</v>
      </c>
      <c r="H92" s="27" t="s">
        <v>107</v>
      </c>
      <c r="I92" s="29">
        <v>131.16</v>
      </c>
      <c r="J92" s="29">
        <v>116.41999999999999</v>
      </c>
      <c r="K92" s="29">
        <v>184.27250000000004</v>
      </c>
    </row>
    <row r="93" spans="1:11" x14ac:dyDescent="0.25">
      <c r="A93">
        <v>2016052215</v>
      </c>
      <c r="B93" t="s">
        <v>109</v>
      </c>
      <c r="C93" t="s">
        <v>110</v>
      </c>
      <c r="D93" s="26">
        <v>2005</v>
      </c>
      <c r="E93" s="21" t="s">
        <v>504</v>
      </c>
      <c r="F93" s="21" t="s">
        <v>58</v>
      </c>
      <c r="G93" s="21" t="s">
        <v>505</v>
      </c>
      <c r="H93" s="27" t="s">
        <v>51</v>
      </c>
      <c r="I93" s="29">
        <v>395.67200000000003</v>
      </c>
      <c r="J93" s="29">
        <v>990</v>
      </c>
      <c r="K93" s="29">
        <v>990</v>
      </c>
    </row>
    <row r="94" spans="1:11" x14ac:dyDescent="0.25">
      <c r="A94">
        <v>201307849</v>
      </c>
      <c r="B94" t="s">
        <v>192</v>
      </c>
      <c r="C94" t="s">
        <v>193</v>
      </c>
      <c r="D94" s="26">
        <v>2005</v>
      </c>
      <c r="E94" s="21" t="s">
        <v>504</v>
      </c>
      <c r="F94" s="21" t="s">
        <v>58</v>
      </c>
      <c r="G94" s="21" t="s">
        <v>502</v>
      </c>
      <c r="H94" s="27" t="s">
        <v>81</v>
      </c>
      <c r="I94" s="29">
        <v>142.54</v>
      </c>
      <c r="J94" s="29">
        <v>110.4</v>
      </c>
      <c r="K94" s="29">
        <v>166.5</v>
      </c>
    </row>
    <row r="95" spans="1:11" x14ac:dyDescent="0.25">
      <c r="A95">
        <v>2018060262</v>
      </c>
      <c r="B95" t="s">
        <v>566</v>
      </c>
      <c r="C95" t="s">
        <v>567</v>
      </c>
      <c r="D95" s="26">
        <v>2006</v>
      </c>
      <c r="E95" s="21" t="s">
        <v>504</v>
      </c>
      <c r="F95" s="21" t="s">
        <v>94</v>
      </c>
      <c r="G95" s="21" t="s">
        <v>502</v>
      </c>
      <c r="H95" s="27" t="s">
        <v>503</v>
      </c>
      <c r="I95" s="29">
        <v>990</v>
      </c>
      <c r="J95" s="29">
        <v>990</v>
      </c>
      <c r="K95" s="29">
        <v>990</v>
      </c>
    </row>
    <row r="96" spans="1:11" x14ac:dyDescent="0.25">
      <c r="A96">
        <v>2018070319</v>
      </c>
      <c r="B96" t="s">
        <v>568</v>
      </c>
      <c r="C96" t="s">
        <v>569</v>
      </c>
      <c r="D96" s="26">
        <v>2005</v>
      </c>
      <c r="E96" s="21" t="s">
        <v>504</v>
      </c>
      <c r="F96" s="21" t="s">
        <v>97</v>
      </c>
      <c r="G96" s="21" t="s">
        <v>502</v>
      </c>
      <c r="H96" s="27" t="s">
        <v>503</v>
      </c>
      <c r="I96" s="29">
        <v>990</v>
      </c>
      <c r="J96" s="29">
        <v>990</v>
      </c>
      <c r="K96" s="29">
        <v>990</v>
      </c>
    </row>
    <row r="97" spans="1:11" x14ac:dyDescent="0.25">
      <c r="A97">
        <v>2017061786</v>
      </c>
      <c r="B97" t="s">
        <v>59</v>
      </c>
      <c r="C97" t="s">
        <v>60</v>
      </c>
      <c r="D97" s="26">
        <v>2005</v>
      </c>
      <c r="E97" s="21" t="s">
        <v>504</v>
      </c>
      <c r="F97" s="21" t="s">
        <v>58</v>
      </c>
      <c r="G97" s="21" t="s">
        <v>513</v>
      </c>
      <c r="H97" s="27" t="s">
        <v>61</v>
      </c>
      <c r="I97" s="29">
        <v>297.65499999999997</v>
      </c>
      <c r="J97" s="29">
        <v>355.28</v>
      </c>
      <c r="K97" s="29">
        <v>990</v>
      </c>
    </row>
    <row r="98" spans="1:11" x14ac:dyDescent="0.25">
      <c r="A98">
        <v>2018050263</v>
      </c>
      <c r="B98" t="s">
        <v>570</v>
      </c>
      <c r="C98" t="s">
        <v>60</v>
      </c>
      <c r="D98" s="26">
        <v>2006</v>
      </c>
      <c r="E98" s="21" t="s">
        <v>501</v>
      </c>
      <c r="F98" s="21" t="s">
        <v>58</v>
      </c>
      <c r="G98" s="21" t="s">
        <v>513</v>
      </c>
      <c r="I98" s="29">
        <v>990</v>
      </c>
      <c r="J98" s="29">
        <v>990</v>
      </c>
      <c r="K98" s="29">
        <v>990</v>
      </c>
    </row>
    <row r="99" spans="1:11" x14ac:dyDescent="0.25">
      <c r="A99">
        <v>2015103808</v>
      </c>
      <c r="B99" t="s">
        <v>167</v>
      </c>
      <c r="C99" t="s">
        <v>571</v>
      </c>
      <c r="D99" s="26">
        <v>2004</v>
      </c>
      <c r="E99" s="21" t="s">
        <v>501</v>
      </c>
      <c r="F99" s="21" t="s">
        <v>58</v>
      </c>
      <c r="G99" s="21" t="s">
        <v>505</v>
      </c>
      <c r="I99" s="29">
        <v>990</v>
      </c>
      <c r="J99" s="29">
        <v>990</v>
      </c>
      <c r="K99" s="29">
        <v>990</v>
      </c>
    </row>
    <row r="100" spans="1:11" x14ac:dyDescent="0.25">
      <c r="A100">
        <v>2013091328</v>
      </c>
      <c r="B100" t="s">
        <v>200</v>
      </c>
      <c r="C100" t="s">
        <v>203</v>
      </c>
      <c r="D100" s="26">
        <v>2005</v>
      </c>
      <c r="E100" s="21" t="s">
        <v>504</v>
      </c>
      <c r="F100" s="21" t="s">
        <v>58</v>
      </c>
      <c r="G100" s="21" t="s">
        <v>502</v>
      </c>
      <c r="H100" s="27" t="s">
        <v>503</v>
      </c>
      <c r="I100" s="29">
        <v>150.76</v>
      </c>
      <c r="J100" s="29">
        <v>132.44500000000002</v>
      </c>
      <c r="K100" s="29">
        <v>172.16500000000002</v>
      </c>
    </row>
    <row r="101" spans="1:11" x14ac:dyDescent="0.25">
      <c r="A101">
        <v>2018060304</v>
      </c>
      <c r="B101" t="s">
        <v>572</v>
      </c>
      <c r="C101" t="s">
        <v>573</v>
      </c>
      <c r="D101" s="26">
        <v>2006</v>
      </c>
      <c r="E101" s="21" t="s">
        <v>501</v>
      </c>
      <c r="F101" s="21" t="s">
        <v>58</v>
      </c>
      <c r="G101" s="21" t="s">
        <v>502</v>
      </c>
      <c r="H101" s="27" t="s">
        <v>81</v>
      </c>
      <c r="I101" s="29">
        <v>990</v>
      </c>
      <c r="J101" s="29">
        <v>990</v>
      </c>
      <c r="K101" s="29">
        <v>990</v>
      </c>
    </row>
    <row r="102" spans="1:11" x14ac:dyDescent="0.25">
      <c r="A102">
        <v>2013101667</v>
      </c>
      <c r="B102" t="s">
        <v>375</v>
      </c>
      <c r="C102" t="s">
        <v>376</v>
      </c>
      <c r="D102" s="26">
        <v>2003</v>
      </c>
      <c r="E102" s="21" t="s">
        <v>501</v>
      </c>
      <c r="F102" s="21" t="s">
        <v>58</v>
      </c>
      <c r="G102" s="21" t="s">
        <v>505</v>
      </c>
      <c r="H102" s="27" t="s">
        <v>51</v>
      </c>
      <c r="I102" s="29">
        <v>58.41</v>
      </c>
      <c r="J102" s="29">
        <v>98.314999999999998</v>
      </c>
      <c r="K102" s="29">
        <v>99.049999999999983</v>
      </c>
    </row>
    <row r="103" spans="1:11" x14ac:dyDescent="0.25">
      <c r="A103">
        <v>2017090153</v>
      </c>
      <c r="B103" t="s">
        <v>190</v>
      </c>
      <c r="C103" t="s">
        <v>574</v>
      </c>
      <c r="D103" s="26">
        <v>2006</v>
      </c>
      <c r="E103" s="21" t="s">
        <v>504</v>
      </c>
      <c r="F103" s="21" t="s">
        <v>58</v>
      </c>
      <c r="G103" s="21" t="s">
        <v>518</v>
      </c>
      <c r="H103" s="27" t="s">
        <v>71</v>
      </c>
      <c r="I103" s="29">
        <v>990</v>
      </c>
      <c r="J103" s="29">
        <v>990</v>
      </c>
      <c r="K103" s="29">
        <v>990</v>
      </c>
    </row>
    <row r="104" spans="1:11" x14ac:dyDescent="0.25">
      <c r="A104">
        <v>2015093599</v>
      </c>
      <c r="B104" t="s">
        <v>78</v>
      </c>
      <c r="C104" t="s">
        <v>79</v>
      </c>
      <c r="D104" s="26">
        <v>2005</v>
      </c>
      <c r="E104" s="21" t="s">
        <v>504</v>
      </c>
      <c r="F104" s="21" t="s">
        <v>58</v>
      </c>
      <c r="G104" s="21" t="s">
        <v>502</v>
      </c>
      <c r="H104" s="27" t="s">
        <v>81</v>
      </c>
      <c r="I104" s="29">
        <v>990</v>
      </c>
      <c r="J104" s="29">
        <v>990</v>
      </c>
      <c r="K104" s="29">
        <v>990</v>
      </c>
    </row>
    <row r="105" spans="1:11" x14ac:dyDescent="0.25">
      <c r="A105">
        <v>2016081259</v>
      </c>
      <c r="B105" t="s">
        <v>299</v>
      </c>
      <c r="C105" t="s">
        <v>301</v>
      </c>
      <c r="D105" s="26">
        <v>2004</v>
      </c>
      <c r="E105" s="21" t="s">
        <v>504</v>
      </c>
      <c r="F105" s="21" t="s">
        <v>58</v>
      </c>
      <c r="G105" s="21" t="s">
        <v>518</v>
      </c>
      <c r="H105" s="27" t="s">
        <v>71</v>
      </c>
      <c r="I105" s="29">
        <v>191.35500000000002</v>
      </c>
      <c r="J105" s="29">
        <v>209.20699999999999</v>
      </c>
      <c r="K105" s="29">
        <v>990</v>
      </c>
    </row>
    <row r="106" spans="1:11" x14ac:dyDescent="0.25">
      <c r="A106">
        <v>2014082200</v>
      </c>
      <c r="B106" t="s">
        <v>259</v>
      </c>
      <c r="C106" t="s">
        <v>260</v>
      </c>
      <c r="D106" s="26">
        <v>2003</v>
      </c>
      <c r="E106" s="21" t="s">
        <v>501</v>
      </c>
      <c r="F106" s="21" t="s">
        <v>58</v>
      </c>
      <c r="G106" s="21" t="s">
        <v>505</v>
      </c>
      <c r="H106" s="27" t="s">
        <v>51</v>
      </c>
      <c r="I106" s="29">
        <v>123.45499999999998</v>
      </c>
      <c r="J106" s="29">
        <v>191.05</v>
      </c>
      <c r="K106" s="29">
        <v>990</v>
      </c>
    </row>
    <row r="107" spans="1:11" x14ac:dyDescent="0.25">
      <c r="A107">
        <v>2014092509</v>
      </c>
      <c r="B107" t="s">
        <v>365</v>
      </c>
      <c r="C107" t="s">
        <v>260</v>
      </c>
      <c r="D107" s="26">
        <v>2004</v>
      </c>
      <c r="E107" s="21" t="s">
        <v>501</v>
      </c>
      <c r="F107" s="21" t="s">
        <v>58</v>
      </c>
      <c r="I107" s="29">
        <v>297.94900000000001</v>
      </c>
      <c r="J107" s="29">
        <v>466.18700000000001</v>
      </c>
      <c r="K107" s="29">
        <v>990</v>
      </c>
    </row>
    <row r="108" spans="1:11" x14ac:dyDescent="0.25">
      <c r="A108">
        <v>2017061796</v>
      </c>
      <c r="B108" t="s">
        <v>129</v>
      </c>
      <c r="C108" t="s">
        <v>269</v>
      </c>
      <c r="D108" s="26">
        <v>2004</v>
      </c>
      <c r="E108" s="21" t="s">
        <v>501</v>
      </c>
      <c r="F108" s="21" t="s">
        <v>58</v>
      </c>
      <c r="G108" s="21" t="s">
        <v>505</v>
      </c>
      <c r="H108" s="27" t="s">
        <v>51</v>
      </c>
      <c r="I108" s="29">
        <v>990</v>
      </c>
      <c r="J108" s="29">
        <v>990</v>
      </c>
      <c r="K108" s="29">
        <v>990</v>
      </c>
    </row>
    <row r="109" spans="1:11" x14ac:dyDescent="0.25">
      <c r="A109">
        <v>2014072123</v>
      </c>
      <c r="B109" t="s">
        <v>315</v>
      </c>
      <c r="C109" t="s">
        <v>316</v>
      </c>
      <c r="D109" s="26">
        <v>2003</v>
      </c>
      <c r="E109" s="21" t="s">
        <v>501</v>
      </c>
      <c r="F109" s="21" t="s">
        <v>58</v>
      </c>
      <c r="G109" s="21" t="s">
        <v>513</v>
      </c>
      <c r="H109" s="27" t="s">
        <v>61</v>
      </c>
      <c r="I109" s="29">
        <v>990</v>
      </c>
      <c r="J109" s="29">
        <v>522.6350000000001</v>
      </c>
      <c r="K109" s="29">
        <v>990</v>
      </c>
    </row>
    <row r="110" spans="1:11" x14ac:dyDescent="0.25">
      <c r="A110">
        <v>2015073354</v>
      </c>
      <c r="B110" t="s">
        <v>188</v>
      </c>
      <c r="C110" t="s">
        <v>189</v>
      </c>
      <c r="D110" s="26">
        <v>2005</v>
      </c>
      <c r="E110" s="21" t="s">
        <v>501</v>
      </c>
      <c r="F110" s="21" t="s">
        <v>561</v>
      </c>
      <c r="G110" s="21" t="s">
        <v>502</v>
      </c>
      <c r="H110" s="27" t="s">
        <v>503</v>
      </c>
      <c r="I110" s="29">
        <v>189.7</v>
      </c>
      <c r="J110" s="29">
        <v>156.01</v>
      </c>
      <c r="K110" s="29">
        <v>990</v>
      </c>
    </row>
    <row r="111" spans="1:11" x14ac:dyDescent="0.25">
      <c r="A111">
        <v>2018050257</v>
      </c>
      <c r="B111" t="s">
        <v>248</v>
      </c>
      <c r="C111" t="s">
        <v>575</v>
      </c>
      <c r="D111" s="26">
        <v>2001</v>
      </c>
      <c r="E111" s="21" t="s">
        <v>501</v>
      </c>
      <c r="F111" s="21" t="s">
        <v>58</v>
      </c>
      <c r="G111" s="21" t="s">
        <v>539</v>
      </c>
      <c r="H111" s="27" t="s">
        <v>56</v>
      </c>
      <c r="I111" s="29">
        <v>990</v>
      </c>
      <c r="J111" s="29">
        <v>990</v>
      </c>
      <c r="K111" s="29">
        <v>990</v>
      </c>
    </row>
    <row r="112" spans="1:11" x14ac:dyDescent="0.25">
      <c r="A112">
        <v>2017071924</v>
      </c>
      <c r="B112" t="s">
        <v>245</v>
      </c>
      <c r="C112" t="s">
        <v>63</v>
      </c>
      <c r="D112" s="26">
        <v>2002</v>
      </c>
      <c r="E112" s="21" t="s">
        <v>504</v>
      </c>
      <c r="F112" s="21" t="s">
        <v>58</v>
      </c>
      <c r="G112" s="21" t="s">
        <v>513</v>
      </c>
      <c r="H112" s="27" t="s">
        <v>61</v>
      </c>
      <c r="I112" s="29">
        <v>990</v>
      </c>
      <c r="J112" s="29">
        <v>181.52</v>
      </c>
      <c r="K112" s="29">
        <v>990</v>
      </c>
    </row>
    <row r="113" spans="1:42" x14ac:dyDescent="0.25">
      <c r="A113">
        <v>2016062270</v>
      </c>
      <c r="B113" t="s">
        <v>447</v>
      </c>
      <c r="C113" t="s">
        <v>63</v>
      </c>
      <c r="D113" s="26">
        <v>2002</v>
      </c>
      <c r="E113" s="21" t="s">
        <v>501</v>
      </c>
      <c r="F113" s="21" t="s">
        <v>58</v>
      </c>
      <c r="G113" s="21" t="s">
        <v>539</v>
      </c>
      <c r="H113" s="27" t="s">
        <v>56</v>
      </c>
      <c r="I113" s="29">
        <v>268.62</v>
      </c>
      <c r="J113" s="29">
        <v>206.07000000000005</v>
      </c>
      <c r="K113" s="29">
        <v>194.03499999999997</v>
      </c>
    </row>
    <row r="114" spans="1:42" x14ac:dyDescent="0.25">
      <c r="A114">
        <v>2017071925</v>
      </c>
      <c r="B114" t="s">
        <v>279</v>
      </c>
      <c r="C114" t="s">
        <v>63</v>
      </c>
      <c r="D114" s="26">
        <v>2004</v>
      </c>
      <c r="E114" s="21" t="s">
        <v>501</v>
      </c>
      <c r="F114" s="21" t="s">
        <v>58</v>
      </c>
      <c r="G114" s="21" t="s">
        <v>513</v>
      </c>
      <c r="H114" s="27" t="s">
        <v>61</v>
      </c>
      <c r="I114" s="29">
        <v>990</v>
      </c>
      <c r="J114" s="29">
        <v>990</v>
      </c>
      <c r="K114" s="29">
        <v>990</v>
      </c>
    </row>
    <row r="115" spans="1:42" x14ac:dyDescent="0.25">
      <c r="A115">
        <v>2014071929</v>
      </c>
      <c r="B115" t="s">
        <v>62</v>
      </c>
      <c r="C115" t="s">
        <v>63</v>
      </c>
      <c r="D115" s="26">
        <v>2005</v>
      </c>
      <c r="E115" s="21" t="s">
        <v>501</v>
      </c>
      <c r="F115" s="21" t="s">
        <v>58</v>
      </c>
      <c r="G115" s="21" t="s">
        <v>515</v>
      </c>
      <c r="H115" s="27" t="s">
        <v>135</v>
      </c>
      <c r="I115" s="29">
        <v>209.86499999999995</v>
      </c>
      <c r="J115" s="29">
        <v>211.36500000000001</v>
      </c>
      <c r="K115" s="29">
        <v>990</v>
      </c>
    </row>
    <row r="116" spans="1:42" x14ac:dyDescent="0.25">
      <c r="A116">
        <v>201306252</v>
      </c>
      <c r="B116" t="s">
        <v>395</v>
      </c>
      <c r="C116" t="s">
        <v>396</v>
      </c>
      <c r="D116" s="26">
        <v>2002</v>
      </c>
      <c r="E116" s="21" t="s">
        <v>501</v>
      </c>
      <c r="F116" s="21" t="s">
        <v>58</v>
      </c>
      <c r="G116" s="21" t="s">
        <v>502</v>
      </c>
      <c r="H116" s="27" t="s">
        <v>503</v>
      </c>
      <c r="I116" s="29">
        <v>91.269999999999982</v>
      </c>
      <c r="J116" s="29">
        <v>111.70499999999998</v>
      </c>
      <c r="K116" s="29">
        <v>93.849999999999966</v>
      </c>
    </row>
    <row r="117" spans="1:42" x14ac:dyDescent="0.25">
      <c r="A117">
        <v>2017061787</v>
      </c>
      <c r="B117" t="s">
        <v>576</v>
      </c>
      <c r="C117" t="s">
        <v>577</v>
      </c>
      <c r="D117" s="26">
        <v>2006</v>
      </c>
      <c r="E117" s="21" t="s">
        <v>501</v>
      </c>
      <c r="F117" s="21" t="s">
        <v>58</v>
      </c>
      <c r="G117" s="21" t="s">
        <v>505</v>
      </c>
      <c r="H117" s="27" t="s">
        <v>51</v>
      </c>
      <c r="I117" s="29">
        <v>990</v>
      </c>
      <c r="J117" s="29">
        <v>990</v>
      </c>
      <c r="K117" s="29">
        <v>990</v>
      </c>
    </row>
    <row r="118" spans="1:42" x14ac:dyDescent="0.25">
      <c r="A118">
        <v>2015063003</v>
      </c>
      <c r="B118" t="s">
        <v>74</v>
      </c>
      <c r="C118" t="s">
        <v>75</v>
      </c>
      <c r="D118" s="26">
        <v>2005</v>
      </c>
      <c r="E118" s="21" t="s">
        <v>504</v>
      </c>
      <c r="F118" s="21" t="s">
        <v>58</v>
      </c>
      <c r="G118" s="21" t="s">
        <v>514</v>
      </c>
      <c r="H118" s="27" t="s">
        <v>107</v>
      </c>
      <c r="I118" s="29">
        <v>169.42500000000001</v>
      </c>
      <c r="J118" s="29">
        <v>198.31</v>
      </c>
      <c r="K118" s="29">
        <v>254.44499999999999</v>
      </c>
    </row>
    <row r="119" spans="1:42" x14ac:dyDescent="0.25">
      <c r="A119" s="22">
        <v>2018070347</v>
      </c>
      <c r="B119" s="22" t="s">
        <v>424</v>
      </c>
      <c r="C119" s="22" t="s">
        <v>578</v>
      </c>
      <c r="D119" s="30">
        <v>2000</v>
      </c>
      <c r="E119" s="23" t="s">
        <v>501</v>
      </c>
      <c r="F119" s="23" t="s">
        <v>58</v>
      </c>
      <c r="G119" s="21" t="s">
        <v>505</v>
      </c>
      <c r="H119" s="31" t="s">
        <v>51</v>
      </c>
      <c r="I119" s="29">
        <v>990</v>
      </c>
      <c r="J119" s="29">
        <v>990</v>
      </c>
      <c r="K119" s="29">
        <v>990</v>
      </c>
    </row>
    <row r="120" spans="1:42" x14ac:dyDescent="0.25">
      <c r="A120">
        <v>2017071899</v>
      </c>
      <c r="B120" t="s">
        <v>579</v>
      </c>
      <c r="C120" t="s">
        <v>379</v>
      </c>
      <c r="D120" s="26">
        <v>2006</v>
      </c>
      <c r="E120" s="21" t="s">
        <v>501</v>
      </c>
      <c r="F120" s="21" t="s">
        <v>58</v>
      </c>
      <c r="G120" s="21" t="s">
        <v>514</v>
      </c>
      <c r="H120" s="27" t="s">
        <v>107</v>
      </c>
      <c r="I120" s="29">
        <v>990</v>
      </c>
      <c r="J120" s="29">
        <v>990</v>
      </c>
      <c r="K120" s="29">
        <v>990</v>
      </c>
    </row>
    <row r="121" spans="1:42" x14ac:dyDescent="0.25">
      <c r="A121">
        <v>201307992</v>
      </c>
      <c r="B121" t="s">
        <v>177</v>
      </c>
      <c r="C121" t="s">
        <v>178</v>
      </c>
      <c r="D121" s="26">
        <v>2005</v>
      </c>
      <c r="E121" s="21" t="s">
        <v>501</v>
      </c>
      <c r="F121" s="21" t="s">
        <v>58</v>
      </c>
      <c r="G121" s="21" t="s">
        <v>502</v>
      </c>
      <c r="H121" s="27" t="s">
        <v>503</v>
      </c>
      <c r="I121" s="29">
        <v>58.53</v>
      </c>
      <c r="J121" s="29">
        <v>55.420000000000016</v>
      </c>
      <c r="K121" s="29">
        <v>63.649999999999977</v>
      </c>
    </row>
    <row r="122" spans="1:42" x14ac:dyDescent="0.25">
      <c r="A122">
        <v>2014061820</v>
      </c>
      <c r="B122" t="s">
        <v>274</v>
      </c>
      <c r="C122" t="s">
        <v>276</v>
      </c>
      <c r="D122" s="26">
        <v>2003</v>
      </c>
      <c r="E122" s="21" t="s">
        <v>504</v>
      </c>
      <c r="F122" s="21" t="s">
        <v>58</v>
      </c>
      <c r="G122" s="21" t="s">
        <v>514</v>
      </c>
      <c r="H122" s="27" t="s">
        <v>107</v>
      </c>
      <c r="I122" s="29">
        <v>102.93</v>
      </c>
      <c r="J122" s="29">
        <v>126.41499999999999</v>
      </c>
      <c r="K122" s="29">
        <v>158.07</v>
      </c>
    </row>
    <row r="123" spans="1:42" x14ac:dyDescent="0.25">
      <c r="A123">
        <v>2018050239</v>
      </c>
      <c r="B123" t="s">
        <v>580</v>
      </c>
      <c r="C123" t="s">
        <v>581</v>
      </c>
      <c r="D123" s="26">
        <v>2005</v>
      </c>
      <c r="E123" s="21" t="s">
        <v>504</v>
      </c>
      <c r="F123" s="21" t="s">
        <v>58</v>
      </c>
      <c r="I123" s="29">
        <v>990</v>
      </c>
      <c r="J123" s="29">
        <v>990</v>
      </c>
      <c r="K123" s="29">
        <v>990</v>
      </c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  <c r="AK123" s="22"/>
      <c r="AL123" s="22"/>
      <c r="AM123" s="22"/>
      <c r="AN123" s="22"/>
      <c r="AO123" s="22"/>
      <c r="AP123" s="22"/>
    </row>
    <row r="124" spans="1:42" x14ac:dyDescent="0.25">
      <c r="A124">
        <v>201306257</v>
      </c>
      <c r="B124" t="s">
        <v>280</v>
      </c>
      <c r="C124" t="s">
        <v>281</v>
      </c>
      <c r="D124" s="26">
        <v>2004</v>
      </c>
      <c r="E124" s="21" t="s">
        <v>504</v>
      </c>
      <c r="F124" s="21" t="s">
        <v>58</v>
      </c>
      <c r="G124" s="21" t="s">
        <v>513</v>
      </c>
      <c r="H124" s="27" t="s">
        <v>61</v>
      </c>
      <c r="I124" s="29">
        <v>497.08400000000006</v>
      </c>
      <c r="J124" s="29">
        <v>357.01499999999999</v>
      </c>
      <c r="K124" s="29">
        <v>990</v>
      </c>
    </row>
    <row r="125" spans="1:42" x14ac:dyDescent="0.25">
      <c r="A125">
        <v>2018030263</v>
      </c>
      <c r="B125" t="s">
        <v>582</v>
      </c>
      <c r="C125" t="s">
        <v>583</v>
      </c>
      <c r="D125" s="26">
        <v>2005</v>
      </c>
      <c r="E125" s="21" t="s">
        <v>504</v>
      </c>
      <c r="F125" s="21" t="s">
        <v>561</v>
      </c>
      <c r="G125" s="21" t="s">
        <v>502</v>
      </c>
      <c r="H125" s="27" t="s">
        <v>503</v>
      </c>
      <c r="I125" s="29">
        <v>990</v>
      </c>
      <c r="J125" s="29">
        <v>990</v>
      </c>
      <c r="K125" s="29">
        <v>990</v>
      </c>
    </row>
    <row r="126" spans="1:42" x14ac:dyDescent="0.25">
      <c r="A126">
        <v>2014102705</v>
      </c>
      <c r="B126" t="s">
        <v>76</v>
      </c>
      <c r="C126" t="s">
        <v>77</v>
      </c>
      <c r="D126" s="26">
        <v>2005</v>
      </c>
      <c r="E126" s="21" t="s">
        <v>504</v>
      </c>
      <c r="F126" s="21" t="s">
        <v>58</v>
      </c>
      <c r="I126" s="29">
        <v>990</v>
      </c>
      <c r="J126" s="29">
        <v>990</v>
      </c>
      <c r="K126" s="29">
        <v>990</v>
      </c>
    </row>
    <row r="127" spans="1:42" x14ac:dyDescent="0.25">
      <c r="A127">
        <v>2014082317</v>
      </c>
      <c r="B127" t="s">
        <v>584</v>
      </c>
      <c r="C127" t="s">
        <v>585</v>
      </c>
      <c r="D127" s="26">
        <v>1951</v>
      </c>
      <c r="E127" s="21" t="s">
        <v>501</v>
      </c>
      <c r="F127" s="21" t="s">
        <v>58</v>
      </c>
      <c r="G127" s="21" t="s">
        <v>502</v>
      </c>
      <c r="H127" s="27" t="s">
        <v>503</v>
      </c>
      <c r="I127" s="29">
        <v>990</v>
      </c>
      <c r="J127" s="29">
        <v>990</v>
      </c>
      <c r="K127" s="29">
        <v>990</v>
      </c>
    </row>
    <row r="128" spans="1:42" x14ac:dyDescent="0.25">
      <c r="A128">
        <v>201307817</v>
      </c>
      <c r="B128" t="s">
        <v>385</v>
      </c>
      <c r="C128" t="s">
        <v>359</v>
      </c>
      <c r="D128" s="26">
        <v>2002</v>
      </c>
      <c r="E128" s="21" t="s">
        <v>501</v>
      </c>
      <c r="F128" s="21" t="s">
        <v>58</v>
      </c>
      <c r="I128" s="29">
        <v>990</v>
      </c>
      <c r="J128" s="29">
        <v>990</v>
      </c>
      <c r="K128" s="29">
        <v>990</v>
      </c>
    </row>
    <row r="129" spans="1:42" x14ac:dyDescent="0.25">
      <c r="A129">
        <v>201307818</v>
      </c>
      <c r="B129" t="s">
        <v>358</v>
      </c>
      <c r="C129" t="s">
        <v>359</v>
      </c>
      <c r="D129" s="26">
        <v>2004</v>
      </c>
      <c r="E129" s="21" t="s">
        <v>501</v>
      </c>
      <c r="F129" s="21" t="s">
        <v>58</v>
      </c>
      <c r="I129" s="29">
        <v>990</v>
      </c>
      <c r="J129" s="29">
        <v>354.15199999999999</v>
      </c>
      <c r="K129" s="29">
        <v>990</v>
      </c>
    </row>
    <row r="130" spans="1:42" x14ac:dyDescent="0.25">
      <c r="A130">
        <v>201307819</v>
      </c>
      <c r="B130" t="s">
        <v>586</v>
      </c>
      <c r="C130" t="s">
        <v>359</v>
      </c>
      <c r="D130" s="26">
        <v>2005</v>
      </c>
      <c r="E130" s="21" t="s">
        <v>501</v>
      </c>
      <c r="F130" s="21" t="s">
        <v>58</v>
      </c>
      <c r="I130" s="29">
        <v>990</v>
      </c>
      <c r="J130" s="29">
        <v>990</v>
      </c>
      <c r="K130" s="29">
        <v>990</v>
      </c>
    </row>
    <row r="131" spans="1:42" x14ac:dyDescent="0.25">
      <c r="A131">
        <v>2018060283</v>
      </c>
      <c r="B131" t="s">
        <v>254</v>
      </c>
      <c r="C131" t="s">
        <v>587</v>
      </c>
      <c r="D131" s="26">
        <v>2006</v>
      </c>
      <c r="E131" s="21" t="s">
        <v>501</v>
      </c>
      <c r="F131" s="21" t="s">
        <v>58</v>
      </c>
      <c r="I131" s="29">
        <v>990</v>
      </c>
      <c r="J131" s="29">
        <v>990</v>
      </c>
      <c r="K131" s="29">
        <v>990</v>
      </c>
    </row>
    <row r="132" spans="1:42" x14ac:dyDescent="0.25">
      <c r="A132">
        <v>201306287</v>
      </c>
      <c r="B132" t="s">
        <v>464</v>
      </c>
      <c r="C132" t="s">
        <v>465</v>
      </c>
      <c r="D132" s="26">
        <v>2002</v>
      </c>
      <c r="E132" s="21" t="s">
        <v>501</v>
      </c>
      <c r="F132" s="21" t="s">
        <v>58</v>
      </c>
      <c r="G132" s="21" t="s">
        <v>514</v>
      </c>
      <c r="H132" s="27" t="s">
        <v>107</v>
      </c>
      <c r="I132" s="29">
        <v>164.64249999999998</v>
      </c>
      <c r="J132" s="29">
        <v>171.14900000000006</v>
      </c>
      <c r="K132" s="29">
        <v>118.14249999999998</v>
      </c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</row>
    <row r="133" spans="1:42" x14ac:dyDescent="0.25">
      <c r="A133">
        <v>201306112</v>
      </c>
      <c r="B133" t="s">
        <v>365</v>
      </c>
      <c r="C133" t="s">
        <v>366</v>
      </c>
      <c r="D133" s="26">
        <v>2004</v>
      </c>
      <c r="E133" s="21" t="s">
        <v>501</v>
      </c>
      <c r="F133" s="21" t="s">
        <v>58</v>
      </c>
      <c r="G133" s="21" t="s">
        <v>514</v>
      </c>
      <c r="H133" s="27" t="s">
        <v>107</v>
      </c>
      <c r="I133" s="29">
        <v>181.82499999999999</v>
      </c>
      <c r="J133" s="29">
        <v>91.300000000000011</v>
      </c>
      <c r="K133" s="29">
        <v>148.94</v>
      </c>
    </row>
    <row r="134" spans="1:42" x14ac:dyDescent="0.25">
      <c r="A134">
        <v>2016062285</v>
      </c>
      <c r="B134" t="s">
        <v>151</v>
      </c>
      <c r="C134" t="s">
        <v>588</v>
      </c>
      <c r="D134" s="26">
        <v>2005</v>
      </c>
      <c r="E134" s="21" t="s">
        <v>501</v>
      </c>
      <c r="F134" s="21" t="s">
        <v>58</v>
      </c>
      <c r="G134" s="21" t="s">
        <v>513</v>
      </c>
      <c r="H134" s="27" t="s">
        <v>61</v>
      </c>
      <c r="I134" s="29">
        <v>247.94499999999999</v>
      </c>
      <c r="J134" s="29">
        <v>235.62</v>
      </c>
      <c r="K134" s="29">
        <v>990</v>
      </c>
    </row>
    <row r="135" spans="1:42" x14ac:dyDescent="0.25">
      <c r="A135">
        <v>201307621</v>
      </c>
      <c r="B135" t="s">
        <v>314</v>
      </c>
      <c r="C135" t="s">
        <v>116</v>
      </c>
      <c r="D135" s="26">
        <v>2003</v>
      </c>
      <c r="E135" s="21" t="s">
        <v>501</v>
      </c>
      <c r="F135" s="21" t="s">
        <v>58</v>
      </c>
      <c r="G135" s="21" t="s">
        <v>505</v>
      </c>
      <c r="H135" s="27" t="s">
        <v>51</v>
      </c>
      <c r="I135" s="29">
        <v>130.095</v>
      </c>
      <c r="J135" s="29">
        <v>150.22500000000002</v>
      </c>
      <c r="K135" s="29">
        <v>164.03999999999996</v>
      </c>
    </row>
    <row r="136" spans="1:42" x14ac:dyDescent="0.25">
      <c r="A136">
        <v>201307622</v>
      </c>
      <c r="B136" t="s">
        <v>114</v>
      </c>
      <c r="C136" t="s">
        <v>116</v>
      </c>
      <c r="D136" s="26">
        <v>2005</v>
      </c>
      <c r="E136" s="21" t="s">
        <v>504</v>
      </c>
      <c r="F136" s="21" t="s">
        <v>58</v>
      </c>
      <c r="G136" s="21" t="s">
        <v>505</v>
      </c>
      <c r="H136" s="27" t="s">
        <v>503</v>
      </c>
      <c r="I136" s="29">
        <v>990</v>
      </c>
      <c r="J136" s="29">
        <v>990</v>
      </c>
      <c r="K136" s="29">
        <v>990</v>
      </c>
    </row>
    <row r="137" spans="1:42" x14ac:dyDescent="0.25">
      <c r="A137">
        <v>2016071150</v>
      </c>
      <c r="B137" t="s">
        <v>274</v>
      </c>
      <c r="C137" t="s">
        <v>264</v>
      </c>
      <c r="D137" s="26">
        <v>2002</v>
      </c>
      <c r="E137" s="21" t="s">
        <v>504</v>
      </c>
      <c r="F137" s="21" t="s">
        <v>58</v>
      </c>
      <c r="I137" s="29">
        <v>211.125</v>
      </c>
      <c r="J137" s="29">
        <v>209.285</v>
      </c>
      <c r="K137" s="29">
        <v>990</v>
      </c>
    </row>
    <row r="138" spans="1:42" x14ac:dyDescent="0.25">
      <c r="A138">
        <v>2014092359</v>
      </c>
      <c r="B138" t="s">
        <v>589</v>
      </c>
      <c r="C138" t="s">
        <v>264</v>
      </c>
      <c r="D138" s="26">
        <v>2006</v>
      </c>
      <c r="E138" s="21" t="s">
        <v>504</v>
      </c>
      <c r="F138" s="21" t="s">
        <v>58</v>
      </c>
      <c r="I138" s="29">
        <v>990</v>
      </c>
      <c r="J138" s="29">
        <v>990</v>
      </c>
      <c r="K138" s="29">
        <v>990</v>
      </c>
    </row>
    <row r="139" spans="1:42" x14ac:dyDescent="0.25">
      <c r="A139">
        <v>2017071912</v>
      </c>
      <c r="B139" t="s">
        <v>154</v>
      </c>
      <c r="C139" t="s">
        <v>590</v>
      </c>
      <c r="D139" s="26">
        <v>2005</v>
      </c>
      <c r="E139" s="21" t="s">
        <v>504</v>
      </c>
      <c r="F139" s="21" t="s">
        <v>157</v>
      </c>
      <c r="H139" s="27" t="s">
        <v>503</v>
      </c>
      <c r="I139" s="29">
        <v>990</v>
      </c>
      <c r="J139" s="29">
        <v>990</v>
      </c>
      <c r="K139" s="29">
        <v>990</v>
      </c>
    </row>
    <row r="140" spans="1:42" x14ac:dyDescent="0.25">
      <c r="A140">
        <v>201306499</v>
      </c>
      <c r="B140" t="s">
        <v>209</v>
      </c>
      <c r="C140" t="s">
        <v>210</v>
      </c>
      <c r="D140" s="26">
        <v>2004</v>
      </c>
      <c r="E140" s="21" t="s">
        <v>504</v>
      </c>
      <c r="F140" s="21" t="s">
        <v>58</v>
      </c>
      <c r="G140" s="21" t="s">
        <v>591</v>
      </c>
      <c r="H140" s="27" t="s">
        <v>107</v>
      </c>
      <c r="I140" s="29">
        <v>155.99</v>
      </c>
      <c r="J140" s="29">
        <v>139.04</v>
      </c>
      <c r="K140" s="29">
        <v>209.30500000000001</v>
      </c>
    </row>
    <row r="141" spans="1:42" x14ac:dyDescent="0.25">
      <c r="A141">
        <v>201306500</v>
      </c>
      <c r="B141" t="s">
        <v>169</v>
      </c>
      <c r="C141" t="s">
        <v>210</v>
      </c>
      <c r="D141" s="26">
        <v>2006</v>
      </c>
      <c r="E141" s="21" t="s">
        <v>504</v>
      </c>
      <c r="F141" s="21" t="s">
        <v>58</v>
      </c>
      <c r="G141" s="21" t="s">
        <v>591</v>
      </c>
      <c r="H141" s="27" t="s">
        <v>107</v>
      </c>
      <c r="I141" s="29">
        <v>990</v>
      </c>
      <c r="J141" s="29">
        <v>990</v>
      </c>
      <c r="K141" s="29">
        <v>990</v>
      </c>
    </row>
    <row r="142" spans="1:42" x14ac:dyDescent="0.25">
      <c r="A142">
        <v>201306326</v>
      </c>
      <c r="B142" t="s">
        <v>190</v>
      </c>
      <c r="C142" t="s">
        <v>346</v>
      </c>
      <c r="D142" s="26">
        <v>2004</v>
      </c>
      <c r="E142" s="21" t="s">
        <v>504</v>
      </c>
      <c r="F142" s="21" t="s">
        <v>58</v>
      </c>
      <c r="G142" s="21" t="s">
        <v>514</v>
      </c>
      <c r="H142" s="27" t="s">
        <v>107</v>
      </c>
      <c r="I142" s="29">
        <v>125.81</v>
      </c>
      <c r="J142" s="29">
        <v>115.65</v>
      </c>
      <c r="K142" s="29">
        <v>153.48500000000001</v>
      </c>
    </row>
    <row r="143" spans="1:42" x14ac:dyDescent="0.25">
      <c r="A143">
        <v>2018060301</v>
      </c>
      <c r="B143" t="s">
        <v>592</v>
      </c>
      <c r="C143" t="s">
        <v>66</v>
      </c>
      <c r="D143" s="26">
        <v>2003</v>
      </c>
      <c r="E143" s="21" t="s">
        <v>504</v>
      </c>
      <c r="F143" s="21" t="s">
        <v>58</v>
      </c>
      <c r="H143" s="27" t="s">
        <v>61</v>
      </c>
      <c r="I143" s="29">
        <v>990</v>
      </c>
      <c r="J143" s="29">
        <v>990</v>
      </c>
      <c r="K143" s="29">
        <v>990</v>
      </c>
    </row>
    <row r="144" spans="1:42" x14ac:dyDescent="0.25">
      <c r="A144">
        <v>2018060300</v>
      </c>
      <c r="B144" t="s">
        <v>593</v>
      </c>
      <c r="C144" t="s">
        <v>66</v>
      </c>
      <c r="D144" s="26">
        <v>2006</v>
      </c>
      <c r="E144" s="21" t="s">
        <v>501</v>
      </c>
      <c r="F144" s="21" t="s">
        <v>58</v>
      </c>
      <c r="H144" s="27" t="s">
        <v>61</v>
      </c>
      <c r="I144" s="29">
        <v>990</v>
      </c>
      <c r="J144" s="29">
        <v>990</v>
      </c>
      <c r="K144" s="29">
        <v>990</v>
      </c>
    </row>
    <row r="145" spans="1:11" x14ac:dyDescent="0.25">
      <c r="A145">
        <v>2017071911</v>
      </c>
      <c r="B145" t="s">
        <v>594</v>
      </c>
      <c r="C145" t="s">
        <v>595</v>
      </c>
      <c r="D145" s="26">
        <v>2004</v>
      </c>
      <c r="E145" s="21" t="s">
        <v>504</v>
      </c>
      <c r="F145" s="21" t="s">
        <v>157</v>
      </c>
      <c r="H145" s="27" t="s">
        <v>503</v>
      </c>
      <c r="I145" s="29">
        <v>990</v>
      </c>
      <c r="J145" s="29">
        <v>990</v>
      </c>
      <c r="K145" s="29">
        <v>990</v>
      </c>
    </row>
    <row r="146" spans="1:11" x14ac:dyDescent="0.25">
      <c r="A146">
        <v>2017071910</v>
      </c>
      <c r="B146" t="s">
        <v>596</v>
      </c>
      <c r="C146" t="s">
        <v>597</v>
      </c>
      <c r="D146" s="26">
        <v>2004</v>
      </c>
      <c r="E146" s="21" t="s">
        <v>504</v>
      </c>
      <c r="F146" s="21" t="s">
        <v>157</v>
      </c>
      <c r="H146" s="27" t="s">
        <v>503</v>
      </c>
      <c r="I146" s="29">
        <v>990</v>
      </c>
      <c r="J146" s="29">
        <v>990</v>
      </c>
      <c r="K146" s="29">
        <v>990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A23F7-CC9D-4FA2-B60C-72E800149EEA}">
  <dimension ref="A1:L79"/>
  <sheetViews>
    <sheetView workbookViewId="0">
      <selection activeCell="B4" sqref="B4"/>
    </sheetView>
  </sheetViews>
  <sheetFormatPr defaultRowHeight="15" x14ac:dyDescent="0.25"/>
  <cols>
    <col min="1" max="1" width="12.85546875" customWidth="1"/>
  </cols>
  <sheetData>
    <row r="1" spans="1:12" x14ac:dyDescent="0.25">
      <c r="A1" t="s">
        <v>1663</v>
      </c>
    </row>
    <row r="2" spans="1:12" x14ac:dyDescent="0.25">
      <c r="A2" t="s">
        <v>1753</v>
      </c>
    </row>
    <row r="3" spans="1:12" x14ac:dyDescent="0.25">
      <c r="A3" t="s">
        <v>1319</v>
      </c>
    </row>
    <row r="5" spans="1:12" x14ac:dyDescent="0.25">
      <c r="A5" t="s">
        <v>714</v>
      </c>
      <c r="B5" t="s">
        <v>712</v>
      </c>
      <c r="C5" t="s">
        <v>713</v>
      </c>
      <c r="D5" t="s">
        <v>1</v>
      </c>
      <c r="E5" t="s">
        <v>23</v>
      </c>
      <c r="F5" t="s">
        <v>715</v>
      </c>
      <c r="G5" t="s">
        <v>10</v>
      </c>
      <c r="H5" t="s">
        <v>1665</v>
      </c>
      <c r="I5" t="s">
        <v>21</v>
      </c>
      <c r="J5" t="s">
        <v>716</v>
      </c>
      <c r="K5" t="s">
        <v>717</v>
      </c>
      <c r="L5" t="s">
        <v>704</v>
      </c>
    </row>
    <row r="8" spans="1:12" x14ac:dyDescent="0.25">
      <c r="A8" t="s">
        <v>1320</v>
      </c>
    </row>
    <row r="9" spans="1:12" x14ac:dyDescent="0.25">
      <c r="A9">
        <v>201307992</v>
      </c>
      <c r="B9">
        <v>1</v>
      </c>
      <c r="C9">
        <v>1</v>
      </c>
      <c r="D9" t="s">
        <v>177</v>
      </c>
      <c r="E9" t="s">
        <v>775</v>
      </c>
      <c r="F9">
        <v>2005</v>
      </c>
      <c r="G9" t="s">
        <v>502</v>
      </c>
      <c r="H9" t="s">
        <v>606</v>
      </c>
      <c r="I9" t="s">
        <v>58</v>
      </c>
      <c r="J9" t="s">
        <v>1754</v>
      </c>
      <c r="L9">
        <v>90.78</v>
      </c>
    </row>
    <row r="10" spans="1:12" x14ac:dyDescent="0.25">
      <c r="A10">
        <v>2014071970</v>
      </c>
      <c r="B10">
        <v>2</v>
      </c>
      <c r="C10">
        <v>2</v>
      </c>
      <c r="D10" t="s">
        <v>181</v>
      </c>
      <c r="E10" t="s">
        <v>835</v>
      </c>
      <c r="F10">
        <v>2005</v>
      </c>
      <c r="G10" t="s">
        <v>514</v>
      </c>
      <c r="H10" t="s">
        <v>514</v>
      </c>
      <c r="J10" t="s">
        <v>1755</v>
      </c>
      <c r="K10" t="s">
        <v>1756</v>
      </c>
      <c r="L10">
        <v>116.96</v>
      </c>
    </row>
    <row r="11" spans="1:12" x14ac:dyDescent="0.25">
      <c r="A11">
        <v>2014071989</v>
      </c>
      <c r="B11">
        <v>3</v>
      </c>
      <c r="C11">
        <v>6</v>
      </c>
      <c r="D11" t="s">
        <v>146</v>
      </c>
      <c r="E11" t="s">
        <v>783</v>
      </c>
      <c r="F11">
        <v>2005</v>
      </c>
      <c r="G11" t="s">
        <v>502</v>
      </c>
      <c r="H11" t="s">
        <v>606</v>
      </c>
      <c r="J11" t="s">
        <v>1757</v>
      </c>
      <c r="K11" t="s">
        <v>1758</v>
      </c>
      <c r="L11">
        <v>138.04</v>
      </c>
    </row>
    <row r="12" spans="1:12" x14ac:dyDescent="0.25">
      <c r="A12">
        <v>2015073354</v>
      </c>
      <c r="B12">
        <v>4</v>
      </c>
      <c r="C12">
        <v>8</v>
      </c>
      <c r="D12" t="s">
        <v>188</v>
      </c>
      <c r="E12" t="s">
        <v>781</v>
      </c>
      <c r="F12">
        <v>2005</v>
      </c>
      <c r="G12" t="s">
        <v>502</v>
      </c>
      <c r="H12" t="s">
        <v>606</v>
      </c>
      <c r="J12" t="s">
        <v>1759</v>
      </c>
      <c r="K12" t="s">
        <v>1760</v>
      </c>
      <c r="L12">
        <v>163.71</v>
      </c>
    </row>
    <row r="13" spans="1:12" x14ac:dyDescent="0.25">
      <c r="A13">
        <v>2016071158</v>
      </c>
      <c r="B13">
        <v>5</v>
      </c>
      <c r="C13">
        <v>11</v>
      </c>
      <c r="D13" t="s">
        <v>537</v>
      </c>
      <c r="E13" t="s">
        <v>725</v>
      </c>
      <c r="F13">
        <v>2006</v>
      </c>
      <c r="G13" t="s">
        <v>539</v>
      </c>
      <c r="H13" t="s">
        <v>614</v>
      </c>
      <c r="I13" t="s">
        <v>58</v>
      </c>
      <c r="J13" t="s">
        <v>1042</v>
      </c>
      <c r="K13" t="s">
        <v>1761</v>
      </c>
      <c r="L13">
        <v>167.96</v>
      </c>
    </row>
    <row r="14" spans="1:12" x14ac:dyDescent="0.25">
      <c r="A14">
        <v>2018080535</v>
      </c>
      <c r="B14">
        <v>6</v>
      </c>
      <c r="C14">
        <v>7</v>
      </c>
      <c r="D14" t="s">
        <v>743</v>
      </c>
      <c r="E14" t="s">
        <v>785</v>
      </c>
      <c r="F14">
        <v>2006</v>
      </c>
      <c r="I14" t="s">
        <v>636</v>
      </c>
      <c r="J14" t="s">
        <v>1762</v>
      </c>
      <c r="K14" t="s">
        <v>1763</v>
      </c>
      <c r="L14">
        <v>189.38</v>
      </c>
    </row>
    <row r="15" spans="1:12" x14ac:dyDescent="0.25">
      <c r="A15">
        <v>201306273</v>
      </c>
      <c r="B15">
        <v>7</v>
      </c>
      <c r="C15">
        <v>9</v>
      </c>
      <c r="D15" t="s">
        <v>138</v>
      </c>
      <c r="E15" t="s">
        <v>826</v>
      </c>
      <c r="F15">
        <v>2005</v>
      </c>
      <c r="J15" t="s">
        <v>1764</v>
      </c>
      <c r="K15" t="s">
        <v>1765</v>
      </c>
      <c r="L15">
        <v>223.72</v>
      </c>
    </row>
    <row r="16" spans="1:12" x14ac:dyDescent="0.25">
      <c r="A16">
        <v>2018050263</v>
      </c>
      <c r="B16">
        <v>8</v>
      </c>
      <c r="C16">
        <v>5</v>
      </c>
      <c r="D16" t="s">
        <v>570</v>
      </c>
      <c r="E16" t="s">
        <v>1676</v>
      </c>
      <c r="F16">
        <v>2006</v>
      </c>
      <c r="G16" t="s">
        <v>513</v>
      </c>
      <c r="I16" t="s">
        <v>58</v>
      </c>
      <c r="J16" t="s">
        <v>1766</v>
      </c>
      <c r="K16" t="s">
        <v>1767</v>
      </c>
      <c r="L16">
        <v>224.57</v>
      </c>
    </row>
    <row r="17" spans="1:12" x14ac:dyDescent="0.25">
      <c r="A17">
        <v>201306277</v>
      </c>
      <c r="B17">
        <v>9</v>
      </c>
      <c r="C17">
        <v>13</v>
      </c>
      <c r="D17" t="s">
        <v>100</v>
      </c>
      <c r="E17" t="s">
        <v>1682</v>
      </c>
      <c r="F17">
        <v>2005</v>
      </c>
      <c r="G17" t="s">
        <v>598</v>
      </c>
      <c r="H17" t="s">
        <v>598</v>
      </c>
      <c r="I17" t="s">
        <v>58</v>
      </c>
      <c r="J17" t="s">
        <v>1768</v>
      </c>
      <c r="K17" t="s">
        <v>1769</v>
      </c>
      <c r="L17">
        <v>285.95</v>
      </c>
    </row>
    <row r="18" spans="1:12" x14ac:dyDescent="0.25">
      <c r="A18">
        <v>2017053971</v>
      </c>
      <c r="B18">
        <v>10</v>
      </c>
      <c r="C18">
        <v>14</v>
      </c>
      <c r="D18" t="s">
        <v>82</v>
      </c>
      <c r="E18" t="s">
        <v>820</v>
      </c>
      <c r="F18">
        <v>2006</v>
      </c>
      <c r="H18" t="s">
        <v>606</v>
      </c>
      <c r="I18" t="s">
        <v>58</v>
      </c>
      <c r="J18" t="s">
        <v>1770</v>
      </c>
      <c r="K18" t="s">
        <v>1771</v>
      </c>
      <c r="L18">
        <v>302.44</v>
      </c>
    </row>
    <row r="21" spans="1:12" x14ac:dyDescent="0.25">
      <c r="A21" t="s">
        <v>1353</v>
      </c>
    </row>
    <row r="22" spans="1:12" x14ac:dyDescent="0.25">
      <c r="A22">
        <v>2018080538</v>
      </c>
      <c r="B22">
        <v>1</v>
      </c>
      <c r="C22">
        <v>20</v>
      </c>
      <c r="D22" t="s">
        <v>744</v>
      </c>
      <c r="E22" t="s">
        <v>788</v>
      </c>
      <c r="F22">
        <v>2003</v>
      </c>
      <c r="I22" t="s">
        <v>636</v>
      </c>
      <c r="J22" t="s">
        <v>1433</v>
      </c>
      <c r="L22">
        <v>71.91</v>
      </c>
    </row>
    <row r="23" spans="1:12" x14ac:dyDescent="0.25">
      <c r="A23">
        <v>2015073168</v>
      </c>
      <c r="B23">
        <v>2</v>
      </c>
      <c r="C23">
        <v>21</v>
      </c>
      <c r="D23" t="s">
        <v>181</v>
      </c>
      <c r="E23" t="s">
        <v>720</v>
      </c>
      <c r="F23">
        <v>2004</v>
      </c>
      <c r="G23" t="s">
        <v>514</v>
      </c>
      <c r="H23" t="s">
        <v>514</v>
      </c>
      <c r="I23" t="s">
        <v>58</v>
      </c>
      <c r="J23" t="s">
        <v>1772</v>
      </c>
      <c r="K23" t="s">
        <v>1773</v>
      </c>
      <c r="L23">
        <v>101.49</v>
      </c>
    </row>
    <row r="24" spans="1:12" x14ac:dyDescent="0.25">
      <c r="A24">
        <v>2015073139</v>
      </c>
      <c r="B24">
        <v>3</v>
      </c>
      <c r="C24">
        <v>27</v>
      </c>
      <c r="D24" t="s">
        <v>240</v>
      </c>
      <c r="E24" t="s">
        <v>721</v>
      </c>
      <c r="F24">
        <v>2004</v>
      </c>
      <c r="G24" t="s">
        <v>515</v>
      </c>
      <c r="H24" t="s">
        <v>610</v>
      </c>
      <c r="I24" t="s">
        <v>58</v>
      </c>
      <c r="J24" t="s">
        <v>1774</v>
      </c>
      <c r="K24" t="s">
        <v>1055</v>
      </c>
      <c r="L24">
        <v>126.65</v>
      </c>
    </row>
    <row r="25" spans="1:12" x14ac:dyDescent="0.25">
      <c r="A25">
        <v>201307952</v>
      </c>
      <c r="B25">
        <v>4</v>
      </c>
      <c r="C25">
        <v>22</v>
      </c>
      <c r="D25" t="s">
        <v>317</v>
      </c>
      <c r="E25" t="s">
        <v>724</v>
      </c>
      <c r="F25">
        <v>2004</v>
      </c>
      <c r="G25" t="s">
        <v>514</v>
      </c>
      <c r="H25" t="s">
        <v>514</v>
      </c>
      <c r="I25" t="s">
        <v>58</v>
      </c>
      <c r="J25" t="s">
        <v>1775</v>
      </c>
      <c r="K25" t="s">
        <v>1776</v>
      </c>
      <c r="L25">
        <v>127.67</v>
      </c>
    </row>
    <row r="26" spans="1:12" x14ac:dyDescent="0.25">
      <c r="A26">
        <v>201307964</v>
      </c>
      <c r="B26">
        <v>5</v>
      </c>
      <c r="C26">
        <v>26</v>
      </c>
      <c r="D26" t="s">
        <v>252</v>
      </c>
      <c r="E26" t="s">
        <v>793</v>
      </c>
      <c r="F26">
        <v>2004</v>
      </c>
      <c r="G26" t="s">
        <v>514</v>
      </c>
      <c r="H26" t="s">
        <v>514</v>
      </c>
      <c r="I26" t="s">
        <v>58</v>
      </c>
      <c r="J26" t="s">
        <v>1777</v>
      </c>
      <c r="K26" t="s">
        <v>1778</v>
      </c>
      <c r="L26">
        <v>132.43</v>
      </c>
    </row>
    <row r="27" spans="1:12" x14ac:dyDescent="0.25">
      <c r="A27">
        <v>201306123</v>
      </c>
      <c r="B27">
        <v>6</v>
      </c>
      <c r="C27">
        <v>29</v>
      </c>
      <c r="D27" t="s">
        <v>304</v>
      </c>
      <c r="E27" t="s">
        <v>839</v>
      </c>
      <c r="F27">
        <v>2003</v>
      </c>
      <c r="G27" t="s">
        <v>615</v>
      </c>
      <c r="H27" t="s">
        <v>616</v>
      </c>
      <c r="J27" t="s">
        <v>1779</v>
      </c>
      <c r="K27" t="s">
        <v>1528</v>
      </c>
      <c r="L27">
        <v>146.19999999999999</v>
      </c>
    </row>
    <row r="28" spans="1:12" x14ac:dyDescent="0.25">
      <c r="A28">
        <v>2014061818</v>
      </c>
      <c r="B28">
        <v>7</v>
      </c>
      <c r="C28">
        <v>18</v>
      </c>
      <c r="D28" t="s">
        <v>319</v>
      </c>
      <c r="E28" t="s">
        <v>797</v>
      </c>
      <c r="F28">
        <v>2004</v>
      </c>
      <c r="G28" t="s">
        <v>598</v>
      </c>
      <c r="J28" t="s">
        <v>1780</v>
      </c>
      <c r="K28" t="s">
        <v>1781</v>
      </c>
      <c r="L28">
        <v>199.24</v>
      </c>
    </row>
    <row r="29" spans="1:12" x14ac:dyDescent="0.25">
      <c r="A29">
        <v>201306271</v>
      </c>
      <c r="B29">
        <v>8</v>
      </c>
      <c r="C29">
        <v>25</v>
      </c>
      <c r="D29" t="s">
        <v>239</v>
      </c>
      <c r="E29" t="s">
        <v>826</v>
      </c>
      <c r="F29">
        <v>2004</v>
      </c>
      <c r="J29" t="s">
        <v>1782</v>
      </c>
      <c r="K29" t="s">
        <v>1783</v>
      </c>
      <c r="L29">
        <v>201.62</v>
      </c>
    </row>
    <row r="30" spans="1:12" x14ac:dyDescent="0.25">
      <c r="A30">
        <v>2014092509</v>
      </c>
      <c r="B30">
        <v>9</v>
      </c>
      <c r="C30">
        <v>15</v>
      </c>
      <c r="D30" t="s">
        <v>365</v>
      </c>
      <c r="E30" t="s">
        <v>1699</v>
      </c>
      <c r="F30">
        <v>2004</v>
      </c>
      <c r="H30" t="s">
        <v>606</v>
      </c>
      <c r="J30" t="s">
        <v>1784</v>
      </c>
      <c r="K30" t="s">
        <v>1785</v>
      </c>
      <c r="L30">
        <v>203.49</v>
      </c>
    </row>
    <row r="31" spans="1:12" x14ac:dyDescent="0.25">
      <c r="A31">
        <v>201307621</v>
      </c>
      <c r="B31">
        <v>10</v>
      </c>
      <c r="C31">
        <v>16</v>
      </c>
      <c r="D31" t="s">
        <v>314</v>
      </c>
      <c r="E31" t="s">
        <v>800</v>
      </c>
      <c r="F31">
        <v>2003</v>
      </c>
      <c r="G31" t="s">
        <v>502</v>
      </c>
      <c r="H31" t="s">
        <v>606</v>
      </c>
      <c r="I31" t="s">
        <v>58</v>
      </c>
      <c r="J31" t="s">
        <v>1786</v>
      </c>
      <c r="K31" t="s">
        <v>1787</v>
      </c>
      <c r="L31">
        <v>209.44</v>
      </c>
    </row>
    <row r="32" spans="1:12" x14ac:dyDescent="0.25">
      <c r="A32">
        <v>201306112</v>
      </c>
      <c r="B32">
        <v>11</v>
      </c>
      <c r="C32">
        <v>23</v>
      </c>
      <c r="D32" t="s">
        <v>365</v>
      </c>
      <c r="E32" t="s">
        <v>798</v>
      </c>
      <c r="F32">
        <v>2004</v>
      </c>
      <c r="G32" t="s">
        <v>514</v>
      </c>
      <c r="H32" t="s">
        <v>514</v>
      </c>
      <c r="I32" t="s">
        <v>58</v>
      </c>
      <c r="J32" t="s">
        <v>1788</v>
      </c>
      <c r="K32" t="s">
        <v>1789</v>
      </c>
      <c r="L32">
        <v>212.33</v>
      </c>
    </row>
    <row r="33" spans="1:12" x14ac:dyDescent="0.25">
      <c r="A33">
        <v>201301514</v>
      </c>
      <c r="B33">
        <v>12</v>
      </c>
      <c r="C33">
        <v>28</v>
      </c>
      <c r="D33" t="s">
        <v>142</v>
      </c>
      <c r="E33" t="s">
        <v>795</v>
      </c>
      <c r="F33">
        <v>2003</v>
      </c>
      <c r="G33" t="s">
        <v>598</v>
      </c>
      <c r="H33" t="s">
        <v>598</v>
      </c>
      <c r="I33" t="s">
        <v>58</v>
      </c>
      <c r="J33" t="s">
        <v>1790</v>
      </c>
      <c r="K33" t="s">
        <v>1791</v>
      </c>
      <c r="L33">
        <v>214.03</v>
      </c>
    </row>
    <row r="34" spans="1:12" x14ac:dyDescent="0.25">
      <c r="A34">
        <v>2014072020</v>
      </c>
      <c r="B34">
        <v>13</v>
      </c>
      <c r="C34">
        <v>17</v>
      </c>
      <c r="D34" t="s">
        <v>363</v>
      </c>
      <c r="E34" t="s">
        <v>799</v>
      </c>
      <c r="F34">
        <v>2004</v>
      </c>
      <c r="G34" t="s">
        <v>514</v>
      </c>
      <c r="J34" t="s">
        <v>1792</v>
      </c>
      <c r="K34" t="s">
        <v>1001</v>
      </c>
      <c r="L34">
        <v>232.22</v>
      </c>
    </row>
    <row r="35" spans="1:12" x14ac:dyDescent="0.25">
      <c r="A35">
        <v>2014082200</v>
      </c>
      <c r="B35">
        <v>14</v>
      </c>
      <c r="C35">
        <v>19</v>
      </c>
      <c r="D35" t="s">
        <v>259</v>
      </c>
      <c r="E35" t="s">
        <v>1699</v>
      </c>
      <c r="F35">
        <v>2003</v>
      </c>
      <c r="G35" t="s">
        <v>598</v>
      </c>
      <c r="H35" t="s">
        <v>606</v>
      </c>
      <c r="J35" t="s">
        <v>1793</v>
      </c>
      <c r="K35" t="s">
        <v>1472</v>
      </c>
      <c r="L35">
        <v>242.59</v>
      </c>
    </row>
    <row r="36" spans="1:12" x14ac:dyDescent="0.25">
      <c r="A36">
        <v>2015093768</v>
      </c>
      <c r="B36">
        <v>15</v>
      </c>
      <c r="C36">
        <v>24</v>
      </c>
      <c r="D36" t="s">
        <v>225</v>
      </c>
      <c r="E36" t="s">
        <v>825</v>
      </c>
      <c r="F36">
        <v>2004</v>
      </c>
      <c r="G36" t="s">
        <v>598</v>
      </c>
      <c r="H36" t="s">
        <v>606</v>
      </c>
      <c r="J36" t="s">
        <v>1105</v>
      </c>
      <c r="K36" t="s">
        <v>1794</v>
      </c>
      <c r="L36">
        <v>295.98</v>
      </c>
    </row>
    <row r="37" spans="1:12" x14ac:dyDescent="0.25">
      <c r="A37">
        <v>2017061784</v>
      </c>
      <c r="B37">
        <v>16</v>
      </c>
      <c r="C37">
        <v>30</v>
      </c>
      <c r="D37" t="s">
        <v>227</v>
      </c>
      <c r="E37" t="s">
        <v>820</v>
      </c>
      <c r="F37">
        <v>2003</v>
      </c>
      <c r="H37" t="s">
        <v>606</v>
      </c>
      <c r="I37" t="s">
        <v>58</v>
      </c>
      <c r="J37" t="s">
        <v>1795</v>
      </c>
      <c r="K37" t="s">
        <v>1796</v>
      </c>
      <c r="L37">
        <v>339.33</v>
      </c>
    </row>
    <row r="40" spans="1:12" x14ac:dyDescent="0.25">
      <c r="A40" t="s">
        <v>1382</v>
      </c>
    </row>
    <row r="41" spans="1:12" x14ac:dyDescent="0.25">
      <c r="A41">
        <v>2018070402</v>
      </c>
      <c r="B41">
        <v>1</v>
      </c>
      <c r="C41">
        <v>33</v>
      </c>
      <c r="D41" t="s">
        <v>617</v>
      </c>
      <c r="E41" t="s">
        <v>1712</v>
      </c>
      <c r="F41">
        <v>2002</v>
      </c>
      <c r="H41" t="s">
        <v>606</v>
      </c>
      <c r="I41" t="s">
        <v>58</v>
      </c>
      <c r="J41" t="s">
        <v>1377</v>
      </c>
      <c r="L41">
        <v>297.17</v>
      </c>
    </row>
    <row r="42" spans="1:12" x14ac:dyDescent="0.25">
      <c r="A42">
        <v>2018070347</v>
      </c>
      <c r="B42">
        <v>2</v>
      </c>
      <c r="C42">
        <v>32</v>
      </c>
      <c r="D42" t="s">
        <v>424</v>
      </c>
      <c r="E42" t="s">
        <v>803</v>
      </c>
      <c r="F42">
        <v>2000</v>
      </c>
      <c r="G42" t="s">
        <v>598</v>
      </c>
      <c r="H42" t="s">
        <v>598</v>
      </c>
      <c r="I42" t="s">
        <v>58</v>
      </c>
      <c r="J42" t="s">
        <v>1797</v>
      </c>
      <c r="K42" t="s">
        <v>1798</v>
      </c>
      <c r="L42">
        <v>408.35</v>
      </c>
    </row>
    <row r="45" spans="1:12" x14ac:dyDescent="0.25">
      <c r="A45" t="s">
        <v>1388</v>
      </c>
    </row>
    <row r="46" spans="1:12" x14ac:dyDescent="0.25">
      <c r="A46">
        <v>201307660</v>
      </c>
      <c r="B46">
        <v>1</v>
      </c>
      <c r="C46">
        <v>46</v>
      </c>
      <c r="D46" t="s">
        <v>53</v>
      </c>
      <c r="E46" t="s">
        <v>718</v>
      </c>
      <c r="F46">
        <v>2005</v>
      </c>
      <c r="G46" t="s">
        <v>539</v>
      </c>
      <c r="H46" t="s">
        <v>614</v>
      </c>
      <c r="I46" t="s">
        <v>58</v>
      </c>
      <c r="J46" t="s">
        <v>1799</v>
      </c>
      <c r="L46">
        <v>72.150000000000006</v>
      </c>
    </row>
    <row r="47" spans="1:12" x14ac:dyDescent="0.25">
      <c r="A47">
        <v>2017080030</v>
      </c>
      <c r="B47">
        <v>2</v>
      </c>
      <c r="C47">
        <v>43</v>
      </c>
      <c r="D47" t="s">
        <v>95</v>
      </c>
      <c r="E47" t="s">
        <v>1800</v>
      </c>
      <c r="F47">
        <v>2005</v>
      </c>
      <c r="I47" t="s">
        <v>97</v>
      </c>
      <c r="J47" t="s">
        <v>1801</v>
      </c>
      <c r="K47" t="s">
        <v>1802</v>
      </c>
      <c r="L47">
        <v>90.07</v>
      </c>
    </row>
    <row r="48" spans="1:12" x14ac:dyDescent="0.25">
      <c r="A48">
        <v>201307849</v>
      </c>
      <c r="B48">
        <v>3</v>
      </c>
      <c r="C48">
        <v>44</v>
      </c>
      <c r="D48" t="s">
        <v>192</v>
      </c>
      <c r="E48" t="s">
        <v>806</v>
      </c>
      <c r="F48">
        <v>2005</v>
      </c>
      <c r="G48" t="s">
        <v>502</v>
      </c>
      <c r="H48" t="s">
        <v>631</v>
      </c>
      <c r="I48" t="s">
        <v>636</v>
      </c>
      <c r="J48" t="s">
        <v>1803</v>
      </c>
      <c r="K48" t="s">
        <v>1804</v>
      </c>
      <c r="L48">
        <v>109.99</v>
      </c>
    </row>
    <row r="49" spans="1:12" x14ac:dyDescent="0.25">
      <c r="A49">
        <v>201307704</v>
      </c>
      <c r="B49">
        <v>4</v>
      </c>
      <c r="C49">
        <v>35</v>
      </c>
      <c r="D49" t="s">
        <v>144</v>
      </c>
      <c r="E49" t="s">
        <v>805</v>
      </c>
      <c r="F49">
        <v>2005</v>
      </c>
      <c r="G49" t="s">
        <v>502</v>
      </c>
      <c r="H49" t="s">
        <v>631</v>
      </c>
      <c r="I49" t="s">
        <v>58</v>
      </c>
      <c r="J49" t="s">
        <v>1556</v>
      </c>
      <c r="K49" t="s">
        <v>983</v>
      </c>
      <c r="L49">
        <v>129.75</v>
      </c>
    </row>
    <row r="50" spans="1:12" x14ac:dyDescent="0.25">
      <c r="A50">
        <v>2018070381</v>
      </c>
      <c r="B50">
        <v>5</v>
      </c>
      <c r="C50">
        <v>51</v>
      </c>
      <c r="D50" t="s">
        <v>651</v>
      </c>
      <c r="E50" t="s">
        <v>843</v>
      </c>
      <c r="F50">
        <v>2006</v>
      </c>
      <c r="G50" t="s">
        <v>502</v>
      </c>
      <c r="H50" t="s">
        <v>631</v>
      </c>
      <c r="I50" t="s">
        <v>561</v>
      </c>
      <c r="J50" t="s">
        <v>1805</v>
      </c>
      <c r="K50" t="s">
        <v>1806</v>
      </c>
      <c r="L50">
        <v>137.28</v>
      </c>
    </row>
    <row r="51" spans="1:12" x14ac:dyDescent="0.25">
      <c r="A51">
        <v>201307900</v>
      </c>
      <c r="B51">
        <v>6</v>
      </c>
      <c r="C51">
        <v>41</v>
      </c>
      <c r="D51" t="s">
        <v>676</v>
      </c>
      <c r="E51" t="s">
        <v>845</v>
      </c>
      <c r="F51">
        <v>2006</v>
      </c>
      <c r="G51" t="s">
        <v>514</v>
      </c>
      <c r="H51" t="s">
        <v>514</v>
      </c>
      <c r="J51" t="s">
        <v>1807</v>
      </c>
      <c r="K51" t="s">
        <v>1808</v>
      </c>
      <c r="L51">
        <v>139.62</v>
      </c>
    </row>
    <row r="52" spans="1:12" x14ac:dyDescent="0.25">
      <c r="A52">
        <v>201307906</v>
      </c>
      <c r="B52">
        <v>7</v>
      </c>
      <c r="C52">
        <v>42</v>
      </c>
      <c r="D52" t="s">
        <v>127</v>
      </c>
      <c r="E52" t="s">
        <v>808</v>
      </c>
      <c r="F52">
        <v>2005</v>
      </c>
      <c r="G52" t="s">
        <v>514</v>
      </c>
      <c r="H52" t="s">
        <v>514</v>
      </c>
      <c r="I52" t="s">
        <v>58</v>
      </c>
      <c r="J52" t="s">
        <v>1809</v>
      </c>
      <c r="K52" t="s">
        <v>1810</v>
      </c>
      <c r="L52">
        <v>146.32</v>
      </c>
    </row>
    <row r="53" spans="1:12" x14ac:dyDescent="0.25">
      <c r="A53">
        <v>2013091328</v>
      </c>
      <c r="B53">
        <v>8</v>
      </c>
      <c r="C53">
        <v>40</v>
      </c>
      <c r="D53" t="s">
        <v>200</v>
      </c>
      <c r="E53" t="s">
        <v>807</v>
      </c>
      <c r="F53">
        <v>2005</v>
      </c>
      <c r="G53" t="s">
        <v>502</v>
      </c>
      <c r="H53" t="s">
        <v>606</v>
      </c>
      <c r="J53" t="s">
        <v>1811</v>
      </c>
      <c r="K53" t="s">
        <v>1812</v>
      </c>
      <c r="L53">
        <v>150.34</v>
      </c>
    </row>
    <row r="54" spans="1:12" x14ac:dyDescent="0.25">
      <c r="A54">
        <v>2016071183</v>
      </c>
      <c r="B54">
        <v>9</v>
      </c>
      <c r="C54">
        <v>34</v>
      </c>
      <c r="D54" t="s">
        <v>354</v>
      </c>
      <c r="E54" t="s">
        <v>859</v>
      </c>
      <c r="F54">
        <v>2006</v>
      </c>
      <c r="G54" t="s">
        <v>514</v>
      </c>
      <c r="H54" t="s">
        <v>514</v>
      </c>
      <c r="J54" t="s">
        <v>1813</v>
      </c>
      <c r="K54" t="s">
        <v>1814</v>
      </c>
      <c r="L54">
        <v>178.97</v>
      </c>
    </row>
    <row r="55" spans="1:12" x14ac:dyDescent="0.25">
      <c r="A55">
        <v>201306500</v>
      </c>
      <c r="B55">
        <v>10</v>
      </c>
      <c r="C55">
        <v>50</v>
      </c>
      <c r="D55" t="s">
        <v>169</v>
      </c>
      <c r="E55" t="s">
        <v>850</v>
      </c>
      <c r="F55">
        <v>2006</v>
      </c>
      <c r="G55" t="s">
        <v>591</v>
      </c>
      <c r="H55" t="s">
        <v>514</v>
      </c>
      <c r="I55" t="s">
        <v>58</v>
      </c>
      <c r="J55" t="s">
        <v>1815</v>
      </c>
      <c r="K55" t="s">
        <v>1816</v>
      </c>
      <c r="L55">
        <v>186.84</v>
      </c>
    </row>
    <row r="56" spans="1:12" x14ac:dyDescent="0.25">
      <c r="A56">
        <v>201307764</v>
      </c>
      <c r="B56">
        <v>11</v>
      </c>
      <c r="C56">
        <v>49</v>
      </c>
      <c r="D56" t="s">
        <v>125</v>
      </c>
      <c r="E56" t="s">
        <v>829</v>
      </c>
      <c r="F56">
        <v>2005</v>
      </c>
      <c r="G56" t="s">
        <v>502</v>
      </c>
      <c r="H56" t="s">
        <v>606</v>
      </c>
      <c r="J56" t="s">
        <v>1817</v>
      </c>
      <c r="K56" t="s">
        <v>1598</v>
      </c>
      <c r="L56">
        <v>193.04</v>
      </c>
    </row>
    <row r="57" spans="1:12" x14ac:dyDescent="0.25">
      <c r="A57">
        <v>2015073117</v>
      </c>
      <c r="B57">
        <v>12</v>
      </c>
      <c r="C57">
        <v>67</v>
      </c>
      <c r="D57" t="s">
        <v>1818</v>
      </c>
      <c r="E57" t="s">
        <v>822</v>
      </c>
      <c r="F57">
        <v>2005</v>
      </c>
      <c r="G57" t="s">
        <v>514</v>
      </c>
      <c r="H57" t="s">
        <v>514</v>
      </c>
      <c r="I57" t="s">
        <v>58</v>
      </c>
      <c r="J57" t="s">
        <v>1819</v>
      </c>
      <c r="K57" t="s">
        <v>1820</v>
      </c>
      <c r="L57">
        <v>249.12</v>
      </c>
    </row>
    <row r="58" spans="1:12" x14ac:dyDescent="0.25">
      <c r="A58">
        <v>2017080065</v>
      </c>
      <c r="B58">
        <v>13</v>
      </c>
      <c r="C58">
        <v>48</v>
      </c>
      <c r="D58" t="s">
        <v>69</v>
      </c>
      <c r="E58" t="s">
        <v>1821</v>
      </c>
      <c r="F58">
        <v>2005</v>
      </c>
      <c r="H58" t="s">
        <v>609</v>
      </c>
      <c r="I58" t="s">
        <v>58</v>
      </c>
      <c r="J58" t="s">
        <v>1822</v>
      </c>
      <c r="K58" t="s">
        <v>1823</v>
      </c>
      <c r="L58">
        <v>261.85000000000002</v>
      </c>
    </row>
    <row r="59" spans="1:12" x14ac:dyDescent="0.25">
      <c r="A59">
        <v>2014071995</v>
      </c>
      <c r="B59">
        <v>14</v>
      </c>
      <c r="C59">
        <v>36</v>
      </c>
      <c r="D59" t="s">
        <v>536</v>
      </c>
      <c r="E59" t="s">
        <v>1732</v>
      </c>
      <c r="F59">
        <v>2006</v>
      </c>
      <c r="G59" t="s">
        <v>502</v>
      </c>
      <c r="H59" t="s">
        <v>631</v>
      </c>
      <c r="I59" t="s">
        <v>58</v>
      </c>
      <c r="J59" t="s">
        <v>1824</v>
      </c>
      <c r="K59" t="s">
        <v>1825</v>
      </c>
      <c r="L59">
        <v>277.58999999999997</v>
      </c>
    </row>
    <row r="60" spans="1:12" x14ac:dyDescent="0.25">
      <c r="A60">
        <v>2017033958</v>
      </c>
      <c r="B60">
        <v>15</v>
      </c>
      <c r="C60">
        <v>47</v>
      </c>
      <c r="D60" t="s">
        <v>553</v>
      </c>
      <c r="E60" t="s">
        <v>1735</v>
      </c>
      <c r="F60">
        <v>2006</v>
      </c>
      <c r="G60" t="s">
        <v>598</v>
      </c>
      <c r="H60" t="s">
        <v>598</v>
      </c>
      <c r="J60" t="s">
        <v>1826</v>
      </c>
      <c r="K60" t="s">
        <v>1827</v>
      </c>
      <c r="L60">
        <v>284.45</v>
      </c>
    </row>
    <row r="61" spans="1:12" x14ac:dyDescent="0.25">
      <c r="A61">
        <v>2017061786</v>
      </c>
      <c r="B61">
        <v>16</v>
      </c>
      <c r="C61">
        <v>45</v>
      </c>
      <c r="D61" t="s">
        <v>59</v>
      </c>
      <c r="E61" t="s">
        <v>1676</v>
      </c>
      <c r="F61">
        <v>2005</v>
      </c>
      <c r="G61" t="s">
        <v>513</v>
      </c>
      <c r="H61" t="s">
        <v>513</v>
      </c>
      <c r="I61" t="s">
        <v>58</v>
      </c>
      <c r="J61" t="s">
        <v>1828</v>
      </c>
      <c r="K61" t="s">
        <v>1829</v>
      </c>
      <c r="L61">
        <v>296.33999999999997</v>
      </c>
    </row>
    <row r="62" spans="1:12" x14ac:dyDescent="0.25">
      <c r="A62">
        <v>2017090130</v>
      </c>
      <c r="B62">
        <v>17</v>
      </c>
      <c r="C62">
        <v>39</v>
      </c>
      <c r="D62" t="s">
        <v>532</v>
      </c>
      <c r="E62" t="s">
        <v>1830</v>
      </c>
      <c r="F62">
        <v>2005</v>
      </c>
      <c r="H62" t="s">
        <v>513</v>
      </c>
      <c r="I62" t="s">
        <v>58</v>
      </c>
      <c r="J62" t="s">
        <v>1831</v>
      </c>
      <c r="K62" t="s">
        <v>1832</v>
      </c>
      <c r="L62">
        <v>307.06</v>
      </c>
    </row>
    <row r="65" spans="1:12" x14ac:dyDescent="0.25">
      <c r="A65" t="s">
        <v>1410</v>
      </c>
    </row>
    <row r="66" spans="1:12" x14ac:dyDescent="0.25">
      <c r="A66">
        <v>201306189</v>
      </c>
      <c r="B66">
        <v>1</v>
      </c>
      <c r="C66">
        <v>54</v>
      </c>
      <c r="D66" t="s">
        <v>265</v>
      </c>
      <c r="E66" t="s">
        <v>814</v>
      </c>
      <c r="F66">
        <v>2003</v>
      </c>
      <c r="G66" t="s">
        <v>502</v>
      </c>
      <c r="H66" t="s">
        <v>606</v>
      </c>
      <c r="I66" t="s">
        <v>58</v>
      </c>
      <c r="J66" t="s">
        <v>1833</v>
      </c>
      <c r="L66">
        <v>76.5</v>
      </c>
    </row>
    <row r="67" spans="1:12" x14ac:dyDescent="0.25">
      <c r="A67">
        <v>201306326</v>
      </c>
      <c r="B67">
        <v>2</v>
      </c>
      <c r="C67">
        <v>59</v>
      </c>
      <c r="D67" t="s">
        <v>190</v>
      </c>
      <c r="E67" t="s">
        <v>815</v>
      </c>
      <c r="F67">
        <v>2004</v>
      </c>
      <c r="G67" t="s">
        <v>514</v>
      </c>
      <c r="H67" t="s">
        <v>514</v>
      </c>
      <c r="I67" t="s">
        <v>58</v>
      </c>
      <c r="J67" t="s">
        <v>1834</v>
      </c>
      <c r="K67" t="s">
        <v>1835</v>
      </c>
      <c r="L67">
        <v>91.74</v>
      </c>
    </row>
    <row r="68" spans="1:12" x14ac:dyDescent="0.25">
      <c r="A68">
        <v>2014061778</v>
      </c>
      <c r="B68">
        <v>3</v>
      </c>
      <c r="C68">
        <v>56</v>
      </c>
      <c r="D68" t="s">
        <v>270</v>
      </c>
      <c r="E68" t="s">
        <v>719</v>
      </c>
      <c r="F68">
        <v>2004</v>
      </c>
      <c r="G68" t="s">
        <v>514</v>
      </c>
      <c r="H68" t="s">
        <v>514</v>
      </c>
      <c r="I68" t="s">
        <v>58</v>
      </c>
      <c r="J68" t="s">
        <v>1836</v>
      </c>
      <c r="K68" t="s">
        <v>1837</v>
      </c>
      <c r="L68">
        <v>101.28</v>
      </c>
    </row>
    <row r="69" spans="1:12" x14ac:dyDescent="0.25">
      <c r="A69">
        <v>201306324</v>
      </c>
      <c r="B69">
        <v>4</v>
      </c>
      <c r="C69">
        <v>52</v>
      </c>
      <c r="D69" t="s">
        <v>190</v>
      </c>
      <c r="E69" t="s">
        <v>812</v>
      </c>
      <c r="F69">
        <v>2003</v>
      </c>
      <c r="G69" t="s">
        <v>502</v>
      </c>
      <c r="I69" t="s">
        <v>58</v>
      </c>
      <c r="J69" t="s">
        <v>1838</v>
      </c>
      <c r="K69" t="s">
        <v>1839</v>
      </c>
      <c r="L69">
        <v>103.79</v>
      </c>
    </row>
    <row r="70" spans="1:12" x14ac:dyDescent="0.25">
      <c r="A70">
        <v>2015063056</v>
      </c>
      <c r="B70">
        <v>5</v>
      </c>
      <c r="C70">
        <v>63</v>
      </c>
      <c r="D70" t="s">
        <v>377</v>
      </c>
      <c r="E70" t="s">
        <v>831</v>
      </c>
      <c r="F70">
        <v>2003</v>
      </c>
      <c r="G70" t="s">
        <v>539</v>
      </c>
      <c r="H70" t="s">
        <v>614</v>
      </c>
      <c r="I70" t="s">
        <v>58</v>
      </c>
      <c r="J70" t="s">
        <v>1840</v>
      </c>
      <c r="K70" t="s">
        <v>1841</v>
      </c>
      <c r="L70">
        <v>105.8</v>
      </c>
    </row>
    <row r="71" spans="1:12" x14ac:dyDescent="0.25">
      <c r="A71">
        <v>2018080534</v>
      </c>
      <c r="B71">
        <v>6</v>
      </c>
      <c r="C71">
        <v>64</v>
      </c>
      <c r="D71" t="s">
        <v>265</v>
      </c>
      <c r="E71" t="s">
        <v>785</v>
      </c>
      <c r="F71">
        <v>2003</v>
      </c>
      <c r="I71" t="s">
        <v>636</v>
      </c>
      <c r="J71" t="s">
        <v>1959</v>
      </c>
      <c r="K71" t="s">
        <v>1960</v>
      </c>
      <c r="L71">
        <v>124.22</v>
      </c>
    </row>
    <row r="72" spans="1:12" x14ac:dyDescent="0.25">
      <c r="A72">
        <v>2014071988</v>
      </c>
      <c r="B72">
        <v>7</v>
      </c>
      <c r="C72">
        <v>60</v>
      </c>
      <c r="D72" t="s">
        <v>347</v>
      </c>
      <c r="E72" t="s">
        <v>783</v>
      </c>
      <c r="F72">
        <v>2003</v>
      </c>
      <c r="G72" t="s">
        <v>502</v>
      </c>
      <c r="H72" t="s">
        <v>606</v>
      </c>
      <c r="J72" t="s">
        <v>1842</v>
      </c>
      <c r="K72" t="s">
        <v>981</v>
      </c>
      <c r="L72">
        <v>133.76</v>
      </c>
    </row>
    <row r="73" spans="1:12" x14ac:dyDescent="0.25">
      <c r="A73">
        <v>201306499</v>
      </c>
      <c r="B73">
        <v>8</v>
      </c>
      <c r="C73">
        <v>58</v>
      </c>
      <c r="D73" t="s">
        <v>209</v>
      </c>
      <c r="E73" t="s">
        <v>850</v>
      </c>
      <c r="F73">
        <v>2004</v>
      </c>
      <c r="G73" t="s">
        <v>591</v>
      </c>
      <c r="H73" t="s">
        <v>514</v>
      </c>
      <c r="I73" t="s">
        <v>58</v>
      </c>
      <c r="J73" t="s">
        <v>1843</v>
      </c>
      <c r="K73" t="s">
        <v>1528</v>
      </c>
      <c r="L73">
        <v>149.66999999999999</v>
      </c>
    </row>
    <row r="74" spans="1:12" x14ac:dyDescent="0.25">
      <c r="A74">
        <v>2015073124</v>
      </c>
      <c r="B74">
        <v>9</v>
      </c>
      <c r="C74">
        <v>53</v>
      </c>
      <c r="D74" t="s">
        <v>270</v>
      </c>
      <c r="E74" t="s">
        <v>832</v>
      </c>
      <c r="F74">
        <v>2004</v>
      </c>
      <c r="G74" t="s">
        <v>598</v>
      </c>
      <c r="H74" t="s">
        <v>598</v>
      </c>
      <c r="I74" t="s">
        <v>58</v>
      </c>
      <c r="J74" t="s">
        <v>1844</v>
      </c>
      <c r="K74" t="s">
        <v>1845</v>
      </c>
      <c r="L74">
        <v>150.16999999999999</v>
      </c>
    </row>
    <row r="75" spans="1:12" x14ac:dyDescent="0.25">
      <c r="A75">
        <v>2018080533</v>
      </c>
      <c r="B75">
        <v>10</v>
      </c>
      <c r="C75">
        <v>55</v>
      </c>
      <c r="D75" t="s">
        <v>411</v>
      </c>
      <c r="E75" t="s">
        <v>785</v>
      </c>
      <c r="F75">
        <v>2004</v>
      </c>
      <c r="I75" t="s">
        <v>636</v>
      </c>
      <c r="J75" t="s">
        <v>1846</v>
      </c>
      <c r="K75" t="s">
        <v>1847</v>
      </c>
      <c r="L75">
        <v>173.28</v>
      </c>
    </row>
    <row r="78" spans="1:12" x14ac:dyDescent="0.25">
      <c r="A78" t="s">
        <v>1432</v>
      </c>
    </row>
    <row r="79" spans="1:12" x14ac:dyDescent="0.25">
      <c r="A79">
        <v>2017080066</v>
      </c>
      <c r="B79">
        <v>1</v>
      </c>
      <c r="C79">
        <v>65</v>
      </c>
      <c r="D79" t="s">
        <v>1310</v>
      </c>
      <c r="E79" t="s">
        <v>478</v>
      </c>
      <c r="F79">
        <v>2002</v>
      </c>
      <c r="I79" t="s">
        <v>97</v>
      </c>
      <c r="J79" t="s">
        <v>949</v>
      </c>
      <c r="L79">
        <v>208.27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4380B-9418-4DCB-A181-E9ADC6656D00}">
  <dimension ref="A1:L90"/>
  <sheetViews>
    <sheetView workbookViewId="0">
      <selection activeCell="L93" sqref="L93"/>
    </sheetView>
  </sheetViews>
  <sheetFormatPr defaultRowHeight="15" x14ac:dyDescent="0.25"/>
  <cols>
    <col min="1" max="1" width="18.140625" customWidth="1"/>
  </cols>
  <sheetData>
    <row r="1" spans="1:12" x14ac:dyDescent="0.25">
      <c r="A1" t="s">
        <v>1663</v>
      </c>
    </row>
    <row r="2" spans="1:12" x14ac:dyDescent="0.25">
      <c r="A2" t="s">
        <v>1848</v>
      </c>
    </row>
    <row r="3" spans="1:12" x14ac:dyDescent="0.25">
      <c r="A3" t="s">
        <v>1319</v>
      </c>
    </row>
    <row r="5" spans="1:12" x14ac:dyDescent="0.25">
      <c r="A5" t="s">
        <v>714</v>
      </c>
      <c r="B5" t="s">
        <v>712</v>
      </c>
      <c r="C5" t="s">
        <v>713</v>
      </c>
      <c r="D5" t="s">
        <v>1</v>
      </c>
      <c r="E5" t="s">
        <v>23</v>
      </c>
      <c r="F5" t="s">
        <v>715</v>
      </c>
      <c r="G5" t="s">
        <v>10</v>
      </c>
      <c r="H5" t="s">
        <v>1665</v>
      </c>
      <c r="I5" t="s">
        <v>21</v>
      </c>
      <c r="J5" t="s">
        <v>716</v>
      </c>
      <c r="K5" t="s">
        <v>717</v>
      </c>
      <c r="L5" t="s">
        <v>704</v>
      </c>
    </row>
    <row r="8" spans="1:12" x14ac:dyDescent="0.25">
      <c r="A8" t="s">
        <v>1320</v>
      </c>
    </row>
    <row r="9" spans="1:12" x14ac:dyDescent="0.25">
      <c r="A9">
        <v>201307992</v>
      </c>
      <c r="B9">
        <v>1</v>
      </c>
      <c r="C9">
        <v>10</v>
      </c>
      <c r="D9" t="s">
        <v>177</v>
      </c>
      <c r="E9" t="s">
        <v>775</v>
      </c>
      <c r="F9">
        <v>2005</v>
      </c>
      <c r="G9" t="s">
        <v>80</v>
      </c>
      <c r="H9" t="s">
        <v>776</v>
      </c>
      <c r="I9" t="s">
        <v>58</v>
      </c>
      <c r="J9" t="s">
        <v>1849</v>
      </c>
      <c r="L9">
        <v>82.29</v>
      </c>
    </row>
    <row r="10" spans="1:12" x14ac:dyDescent="0.25">
      <c r="A10">
        <v>2014071989</v>
      </c>
      <c r="B10">
        <v>2</v>
      </c>
      <c r="C10">
        <v>7</v>
      </c>
      <c r="D10" t="s">
        <v>146</v>
      </c>
      <c r="E10" t="s">
        <v>783</v>
      </c>
      <c r="F10">
        <v>2005</v>
      </c>
      <c r="G10" t="s">
        <v>80</v>
      </c>
      <c r="H10" t="s">
        <v>776</v>
      </c>
      <c r="I10" t="s">
        <v>58</v>
      </c>
      <c r="J10" t="s">
        <v>1850</v>
      </c>
      <c r="K10" t="s">
        <v>1851</v>
      </c>
      <c r="L10">
        <v>101.46</v>
      </c>
    </row>
    <row r="11" spans="1:12" x14ac:dyDescent="0.25">
      <c r="A11">
        <v>2016071158</v>
      </c>
      <c r="B11">
        <v>3</v>
      </c>
      <c r="C11">
        <v>13</v>
      </c>
      <c r="D11" t="s">
        <v>537</v>
      </c>
      <c r="E11" t="s">
        <v>725</v>
      </c>
      <c r="F11">
        <v>2006</v>
      </c>
      <c r="G11" t="s">
        <v>782</v>
      </c>
      <c r="H11" t="s">
        <v>56</v>
      </c>
      <c r="I11" t="s">
        <v>58</v>
      </c>
      <c r="J11" t="s">
        <v>1852</v>
      </c>
      <c r="K11" t="s">
        <v>1853</v>
      </c>
      <c r="L11">
        <v>102.65</v>
      </c>
    </row>
    <row r="12" spans="1:12" x14ac:dyDescent="0.25">
      <c r="A12">
        <v>2015073354</v>
      </c>
      <c r="B12">
        <v>4</v>
      </c>
      <c r="C12">
        <v>2</v>
      </c>
      <c r="D12" t="s">
        <v>188</v>
      </c>
      <c r="E12" t="s">
        <v>781</v>
      </c>
      <c r="F12">
        <v>2005</v>
      </c>
      <c r="G12" t="s">
        <v>80</v>
      </c>
      <c r="H12" t="s">
        <v>776</v>
      </c>
      <c r="I12" t="s">
        <v>58</v>
      </c>
      <c r="J12" t="s">
        <v>1854</v>
      </c>
      <c r="K12" t="s">
        <v>1855</v>
      </c>
      <c r="L12">
        <v>104</v>
      </c>
    </row>
    <row r="13" spans="1:12" x14ac:dyDescent="0.25">
      <c r="A13">
        <v>2014071929</v>
      </c>
      <c r="B13">
        <v>5</v>
      </c>
      <c r="C13">
        <v>9</v>
      </c>
      <c r="D13" t="s">
        <v>62</v>
      </c>
      <c r="E13" t="s">
        <v>723</v>
      </c>
      <c r="F13">
        <v>2005</v>
      </c>
      <c r="G13" t="s">
        <v>64</v>
      </c>
      <c r="H13" t="s">
        <v>135</v>
      </c>
      <c r="I13" t="s">
        <v>58</v>
      </c>
      <c r="J13" t="s">
        <v>1856</v>
      </c>
      <c r="K13" t="s">
        <v>1857</v>
      </c>
      <c r="L13">
        <v>111.49</v>
      </c>
    </row>
    <row r="14" spans="1:12" x14ac:dyDescent="0.25">
      <c r="A14">
        <v>2014071970</v>
      </c>
      <c r="B14">
        <v>6</v>
      </c>
      <c r="C14">
        <v>12</v>
      </c>
      <c r="D14" t="s">
        <v>181</v>
      </c>
      <c r="E14" t="s">
        <v>835</v>
      </c>
      <c r="F14">
        <v>2005</v>
      </c>
      <c r="G14" t="s">
        <v>106</v>
      </c>
      <c r="H14" t="s">
        <v>107</v>
      </c>
      <c r="I14" t="s">
        <v>58</v>
      </c>
      <c r="J14" t="s">
        <v>1858</v>
      </c>
      <c r="K14" t="s">
        <v>1859</v>
      </c>
      <c r="L14">
        <v>112.54</v>
      </c>
    </row>
    <row r="15" spans="1:12" x14ac:dyDescent="0.25">
      <c r="A15">
        <v>2014071926</v>
      </c>
      <c r="B15">
        <v>7</v>
      </c>
      <c r="C15">
        <v>68</v>
      </c>
      <c r="D15" t="s">
        <v>89</v>
      </c>
      <c r="E15" t="s">
        <v>855</v>
      </c>
      <c r="F15">
        <v>2005</v>
      </c>
      <c r="I15" t="s">
        <v>58</v>
      </c>
      <c r="J15" t="s">
        <v>1860</v>
      </c>
      <c r="K15" t="s">
        <v>1363</v>
      </c>
      <c r="L15">
        <v>134.1</v>
      </c>
    </row>
    <row r="16" spans="1:12" x14ac:dyDescent="0.25">
      <c r="A16">
        <v>201306273</v>
      </c>
      <c r="B16">
        <v>8</v>
      </c>
      <c r="C16">
        <v>1</v>
      </c>
      <c r="D16" t="s">
        <v>138</v>
      </c>
      <c r="E16" t="s">
        <v>826</v>
      </c>
      <c r="F16">
        <v>2005</v>
      </c>
      <c r="I16" t="s">
        <v>58</v>
      </c>
      <c r="J16" t="s">
        <v>1861</v>
      </c>
      <c r="K16" t="s">
        <v>1862</v>
      </c>
      <c r="L16">
        <v>151.47</v>
      </c>
    </row>
    <row r="17" spans="1:12" x14ac:dyDescent="0.25">
      <c r="A17">
        <v>2018080535</v>
      </c>
      <c r="B17">
        <v>9</v>
      </c>
      <c r="C17">
        <v>11</v>
      </c>
      <c r="D17" t="s">
        <v>743</v>
      </c>
      <c r="E17" t="s">
        <v>785</v>
      </c>
      <c r="F17">
        <v>2006</v>
      </c>
      <c r="I17" t="s">
        <v>636</v>
      </c>
      <c r="J17" t="s">
        <v>1863</v>
      </c>
      <c r="K17" t="s">
        <v>1864</v>
      </c>
      <c r="L17">
        <v>192.05</v>
      </c>
    </row>
    <row r="18" spans="1:12" x14ac:dyDescent="0.25">
      <c r="A18">
        <v>2018090584</v>
      </c>
      <c r="B18">
        <v>10</v>
      </c>
      <c r="C18">
        <v>5</v>
      </c>
      <c r="D18" t="s">
        <v>576</v>
      </c>
      <c r="E18" t="s">
        <v>1687</v>
      </c>
      <c r="F18">
        <v>2005</v>
      </c>
      <c r="G18" t="s">
        <v>80</v>
      </c>
      <c r="H18" t="s">
        <v>776</v>
      </c>
      <c r="I18" t="s">
        <v>58</v>
      </c>
      <c r="J18" t="s">
        <v>1865</v>
      </c>
      <c r="K18" t="s">
        <v>1466</v>
      </c>
      <c r="L18">
        <v>193.7</v>
      </c>
    </row>
    <row r="19" spans="1:12" x14ac:dyDescent="0.25">
      <c r="A19">
        <v>2018050263</v>
      </c>
      <c r="B19">
        <v>11</v>
      </c>
      <c r="C19">
        <v>6</v>
      </c>
      <c r="D19" t="s">
        <v>570</v>
      </c>
      <c r="E19" t="s">
        <v>1676</v>
      </c>
      <c r="F19">
        <v>2006</v>
      </c>
      <c r="G19" t="s">
        <v>61</v>
      </c>
      <c r="I19" t="s">
        <v>58</v>
      </c>
      <c r="J19" t="s">
        <v>1866</v>
      </c>
      <c r="K19" t="s">
        <v>1867</v>
      </c>
      <c r="L19">
        <v>204.33</v>
      </c>
    </row>
    <row r="20" spans="1:12" x14ac:dyDescent="0.25">
      <c r="A20">
        <v>201306277</v>
      </c>
      <c r="B20">
        <v>12</v>
      </c>
      <c r="C20">
        <v>14</v>
      </c>
      <c r="D20" t="s">
        <v>100</v>
      </c>
      <c r="E20" t="s">
        <v>1682</v>
      </c>
      <c r="F20">
        <v>2005</v>
      </c>
      <c r="G20" t="s">
        <v>51</v>
      </c>
      <c r="H20" t="s">
        <v>51</v>
      </c>
      <c r="I20" t="s">
        <v>58</v>
      </c>
      <c r="J20" t="s">
        <v>1868</v>
      </c>
      <c r="K20" t="s">
        <v>1869</v>
      </c>
      <c r="L20">
        <v>207.92</v>
      </c>
    </row>
    <row r="21" spans="1:12" x14ac:dyDescent="0.25">
      <c r="A21">
        <v>2014071922</v>
      </c>
      <c r="B21">
        <v>13</v>
      </c>
      <c r="C21">
        <v>3</v>
      </c>
      <c r="D21" t="s">
        <v>663</v>
      </c>
      <c r="E21" t="s">
        <v>793</v>
      </c>
      <c r="F21">
        <v>2006</v>
      </c>
      <c r="G21" t="s">
        <v>106</v>
      </c>
      <c r="H21" t="s">
        <v>107</v>
      </c>
      <c r="I21" t="s">
        <v>58</v>
      </c>
      <c r="J21" t="s">
        <v>1870</v>
      </c>
      <c r="K21" t="s">
        <v>1871</v>
      </c>
      <c r="L21">
        <v>224.24</v>
      </c>
    </row>
    <row r="22" spans="1:12" x14ac:dyDescent="0.25">
      <c r="A22">
        <v>2015093757</v>
      </c>
      <c r="B22">
        <v>14</v>
      </c>
      <c r="C22">
        <v>4</v>
      </c>
      <c r="D22" t="s">
        <v>72</v>
      </c>
      <c r="E22" t="s">
        <v>1872</v>
      </c>
      <c r="F22">
        <v>2005</v>
      </c>
      <c r="G22" t="s">
        <v>51</v>
      </c>
      <c r="H22" t="s">
        <v>776</v>
      </c>
      <c r="I22" t="s">
        <v>58</v>
      </c>
      <c r="J22" t="s">
        <v>1873</v>
      </c>
      <c r="K22" t="s">
        <v>1874</v>
      </c>
      <c r="L22">
        <v>231.88</v>
      </c>
    </row>
    <row r="25" spans="1:12" x14ac:dyDescent="0.25">
      <c r="A25" t="s">
        <v>1353</v>
      </c>
    </row>
    <row r="26" spans="1:12" x14ac:dyDescent="0.25">
      <c r="A26">
        <v>201306123</v>
      </c>
      <c r="B26">
        <v>1</v>
      </c>
      <c r="C26">
        <v>18</v>
      </c>
      <c r="D26" t="s">
        <v>304</v>
      </c>
      <c r="E26" t="s">
        <v>839</v>
      </c>
      <c r="F26">
        <v>2003</v>
      </c>
      <c r="G26" t="s">
        <v>131</v>
      </c>
      <c r="H26" t="s">
        <v>132</v>
      </c>
      <c r="I26" t="s">
        <v>58</v>
      </c>
      <c r="J26" t="s">
        <v>1875</v>
      </c>
      <c r="L26">
        <v>58.18</v>
      </c>
    </row>
    <row r="27" spans="1:12" x14ac:dyDescent="0.25">
      <c r="A27">
        <v>2018080538</v>
      </c>
      <c r="B27">
        <v>2</v>
      </c>
      <c r="C27">
        <v>24</v>
      </c>
      <c r="D27" t="s">
        <v>744</v>
      </c>
      <c r="E27" t="s">
        <v>788</v>
      </c>
      <c r="F27">
        <v>2003</v>
      </c>
      <c r="I27" t="s">
        <v>636</v>
      </c>
      <c r="J27" t="s">
        <v>1876</v>
      </c>
      <c r="K27" t="s">
        <v>1877</v>
      </c>
      <c r="L27">
        <v>60.28</v>
      </c>
    </row>
    <row r="28" spans="1:12" x14ac:dyDescent="0.25">
      <c r="A28">
        <v>201307952</v>
      </c>
      <c r="B28">
        <v>3</v>
      </c>
      <c r="C28">
        <v>23</v>
      </c>
      <c r="D28" t="s">
        <v>317</v>
      </c>
      <c r="E28" t="s">
        <v>724</v>
      </c>
      <c r="F28">
        <v>2004</v>
      </c>
      <c r="G28" t="s">
        <v>106</v>
      </c>
      <c r="H28" t="s">
        <v>107</v>
      </c>
      <c r="I28" t="s">
        <v>58</v>
      </c>
      <c r="J28" t="s">
        <v>1878</v>
      </c>
      <c r="K28" t="s">
        <v>1879</v>
      </c>
      <c r="L28">
        <v>82.44</v>
      </c>
    </row>
    <row r="29" spans="1:12" x14ac:dyDescent="0.25">
      <c r="A29">
        <v>2015073168</v>
      </c>
      <c r="B29">
        <v>4</v>
      </c>
      <c r="C29">
        <v>29</v>
      </c>
      <c r="D29" t="s">
        <v>181</v>
      </c>
      <c r="E29" t="s">
        <v>720</v>
      </c>
      <c r="F29">
        <v>2004</v>
      </c>
      <c r="G29" t="s">
        <v>106</v>
      </c>
      <c r="H29" t="s">
        <v>107</v>
      </c>
      <c r="I29" t="s">
        <v>58</v>
      </c>
      <c r="J29" t="s">
        <v>1880</v>
      </c>
      <c r="K29" t="s">
        <v>1881</v>
      </c>
      <c r="L29">
        <v>86.93</v>
      </c>
    </row>
    <row r="30" spans="1:12" x14ac:dyDescent="0.25">
      <c r="A30">
        <v>201307964</v>
      </c>
      <c r="B30">
        <v>5</v>
      </c>
      <c r="C30">
        <v>15</v>
      </c>
      <c r="D30" t="s">
        <v>252</v>
      </c>
      <c r="E30" t="s">
        <v>793</v>
      </c>
      <c r="F30">
        <v>2004</v>
      </c>
      <c r="G30" t="s">
        <v>106</v>
      </c>
      <c r="H30" t="s">
        <v>107</v>
      </c>
      <c r="I30" t="s">
        <v>58</v>
      </c>
      <c r="J30" t="s">
        <v>1882</v>
      </c>
      <c r="K30" t="s">
        <v>1883</v>
      </c>
      <c r="L30">
        <v>91.57</v>
      </c>
    </row>
    <row r="31" spans="1:12" x14ac:dyDescent="0.25">
      <c r="A31">
        <v>201306271</v>
      </c>
      <c r="B31">
        <v>6</v>
      </c>
      <c r="C31">
        <v>16</v>
      </c>
      <c r="D31" t="s">
        <v>239</v>
      </c>
      <c r="E31" t="s">
        <v>826</v>
      </c>
      <c r="F31">
        <v>2004</v>
      </c>
      <c r="H31" t="s">
        <v>107</v>
      </c>
      <c r="I31" t="s">
        <v>58</v>
      </c>
      <c r="J31" t="s">
        <v>1884</v>
      </c>
      <c r="K31" t="s">
        <v>1419</v>
      </c>
      <c r="L31">
        <v>102.2</v>
      </c>
    </row>
    <row r="32" spans="1:12" x14ac:dyDescent="0.25">
      <c r="A32">
        <v>2015073139</v>
      </c>
      <c r="B32">
        <v>7</v>
      </c>
      <c r="C32">
        <v>28</v>
      </c>
      <c r="D32" t="s">
        <v>240</v>
      </c>
      <c r="E32" t="s">
        <v>721</v>
      </c>
      <c r="F32">
        <v>2004</v>
      </c>
      <c r="G32" t="s">
        <v>64</v>
      </c>
      <c r="H32" t="s">
        <v>135</v>
      </c>
      <c r="I32" t="s">
        <v>58</v>
      </c>
      <c r="J32" t="s">
        <v>1885</v>
      </c>
      <c r="K32" t="s">
        <v>1886</v>
      </c>
      <c r="L32">
        <v>122.87</v>
      </c>
    </row>
    <row r="33" spans="1:12" x14ac:dyDescent="0.25">
      <c r="A33">
        <v>201306112</v>
      </c>
      <c r="B33">
        <v>8</v>
      </c>
      <c r="C33">
        <v>25</v>
      </c>
      <c r="D33" t="s">
        <v>365</v>
      </c>
      <c r="E33" t="s">
        <v>798</v>
      </c>
      <c r="F33">
        <v>2004</v>
      </c>
      <c r="G33" t="s">
        <v>106</v>
      </c>
      <c r="H33" t="s">
        <v>107</v>
      </c>
      <c r="I33" t="s">
        <v>58</v>
      </c>
      <c r="J33" t="s">
        <v>1887</v>
      </c>
      <c r="K33" t="s">
        <v>1888</v>
      </c>
      <c r="L33">
        <v>130.5</v>
      </c>
    </row>
    <row r="34" spans="1:12" x14ac:dyDescent="0.25">
      <c r="A34">
        <v>201307621</v>
      </c>
      <c r="B34">
        <v>9</v>
      </c>
      <c r="C34">
        <v>26</v>
      </c>
      <c r="D34" t="s">
        <v>314</v>
      </c>
      <c r="E34" t="s">
        <v>800</v>
      </c>
      <c r="F34">
        <v>2003</v>
      </c>
      <c r="G34" t="s">
        <v>80</v>
      </c>
      <c r="H34" t="s">
        <v>776</v>
      </c>
      <c r="I34" t="s">
        <v>58</v>
      </c>
      <c r="J34" t="s">
        <v>1889</v>
      </c>
      <c r="K34" t="s">
        <v>1890</v>
      </c>
      <c r="L34">
        <v>141.44</v>
      </c>
    </row>
    <row r="35" spans="1:12" x14ac:dyDescent="0.25">
      <c r="A35">
        <v>2014082200</v>
      </c>
      <c r="B35">
        <v>10</v>
      </c>
      <c r="C35">
        <v>22</v>
      </c>
      <c r="D35" t="s">
        <v>259</v>
      </c>
      <c r="E35" t="s">
        <v>1699</v>
      </c>
      <c r="F35">
        <v>2003</v>
      </c>
      <c r="G35" t="s">
        <v>51</v>
      </c>
      <c r="H35" t="s">
        <v>776</v>
      </c>
      <c r="I35" t="s">
        <v>58</v>
      </c>
      <c r="J35" t="s">
        <v>1891</v>
      </c>
      <c r="K35" t="s">
        <v>1892</v>
      </c>
      <c r="L35">
        <v>161.65</v>
      </c>
    </row>
    <row r="36" spans="1:12" x14ac:dyDescent="0.25">
      <c r="A36">
        <v>2014092509</v>
      </c>
      <c r="B36">
        <v>11</v>
      </c>
      <c r="C36">
        <v>20</v>
      </c>
      <c r="D36" t="s">
        <v>365</v>
      </c>
      <c r="E36" t="s">
        <v>1699</v>
      </c>
      <c r="F36">
        <v>2004</v>
      </c>
      <c r="H36" t="s">
        <v>776</v>
      </c>
      <c r="I36" t="s">
        <v>58</v>
      </c>
      <c r="J36" t="s">
        <v>1893</v>
      </c>
      <c r="K36" t="s">
        <v>1894</v>
      </c>
      <c r="L36">
        <v>168.84</v>
      </c>
    </row>
    <row r="37" spans="1:12" x14ac:dyDescent="0.25">
      <c r="A37">
        <v>2014061818</v>
      </c>
      <c r="B37">
        <v>12</v>
      </c>
      <c r="C37">
        <v>17</v>
      </c>
      <c r="D37" t="s">
        <v>319</v>
      </c>
      <c r="E37" t="s">
        <v>797</v>
      </c>
      <c r="F37">
        <v>2004</v>
      </c>
      <c r="G37" t="s">
        <v>51</v>
      </c>
      <c r="I37" t="s">
        <v>58</v>
      </c>
      <c r="J37" t="s">
        <v>1895</v>
      </c>
      <c r="K37" t="s">
        <v>1896</v>
      </c>
      <c r="L37">
        <v>171.83</v>
      </c>
    </row>
    <row r="38" spans="1:12" x14ac:dyDescent="0.25">
      <c r="A38">
        <v>201301514</v>
      </c>
      <c r="B38">
        <v>13</v>
      </c>
      <c r="C38">
        <v>19</v>
      </c>
      <c r="D38" t="s">
        <v>142</v>
      </c>
      <c r="E38" t="s">
        <v>795</v>
      </c>
      <c r="F38">
        <v>2003</v>
      </c>
      <c r="G38" t="s">
        <v>51</v>
      </c>
      <c r="H38" t="s">
        <v>51</v>
      </c>
      <c r="I38" t="s">
        <v>58</v>
      </c>
      <c r="J38" t="s">
        <v>1897</v>
      </c>
      <c r="K38" t="s">
        <v>1898</v>
      </c>
      <c r="L38">
        <v>176.48</v>
      </c>
    </row>
    <row r="39" spans="1:12" x14ac:dyDescent="0.25">
      <c r="A39">
        <v>2014072020</v>
      </c>
      <c r="B39">
        <v>14</v>
      </c>
      <c r="C39">
        <v>21</v>
      </c>
      <c r="D39" t="s">
        <v>363</v>
      </c>
      <c r="E39" t="s">
        <v>799</v>
      </c>
      <c r="F39">
        <v>2004</v>
      </c>
      <c r="G39" t="s">
        <v>106</v>
      </c>
      <c r="I39" t="s">
        <v>58</v>
      </c>
      <c r="J39" t="s">
        <v>1899</v>
      </c>
      <c r="K39" t="s">
        <v>1182</v>
      </c>
      <c r="L39">
        <v>213.16</v>
      </c>
    </row>
    <row r="40" spans="1:12" x14ac:dyDescent="0.25">
      <c r="A40">
        <v>2015093768</v>
      </c>
      <c r="B40">
        <v>15</v>
      </c>
      <c r="C40">
        <v>27</v>
      </c>
      <c r="D40" t="s">
        <v>225</v>
      </c>
      <c r="E40" t="s">
        <v>825</v>
      </c>
      <c r="F40">
        <v>2004</v>
      </c>
      <c r="G40" t="s">
        <v>51</v>
      </c>
      <c r="H40" t="s">
        <v>776</v>
      </c>
      <c r="I40" t="s">
        <v>58</v>
      </c>
      <c r="J40" t="s">
        <v>1900</v>
      </c>
      <c r="K40" t="s">
        <v>1901</v>
      </c>
      <c r="L40">
        <v>217.65</v>
      </c>
    </row>
    <row r="41" spans="1:12" x14ac:dyDescent="0.25">
      <c r="A41">
        <v>2017061784</v>
      </c>
      <c r="B41">
        <v>16</v>
      </c>
      <c r="C41">
        <v>30</v>
      </c>
      <c r="D41" t="s">
        <v>227</v>
      </c>
      <c r="E41" t="s">
        <v>820</v>
      </c>
      <c r="F41">
        <v>2003</v>
      </c>
      <c r="H41" t="s">
        <v>776</v>
      </c>
      <c r="I41" t="s">
        <v>58</v>
      </c>
      <c r="J41" t="s">
        <v>1902</v>
      </c>
      <c r="K41" t="s">
        <v>1903</v>
      </c>
      <c r="L41">
        <v>264.07</v>
      </c>
    </row>
    <row r="44" spans="1:12" x14ac:dyDescent="0.25">
      <c r="A44" t="s">
        <v>1382</v>
      </c>
    </row>
    <row r="45" spans="1:12" x14ac:dyDescent="0.25">
      <c r="A45">
        <v>2018050257</v>
      </c>
      <c r="B45">
        <v>1</v>
      </c>
      <c r="C45">
        <v>67</v>
      </c>
      <c r="D45" t="s">
        <v>248</v>
      </c>
      <c r="E45" t="s">
        <v>1710</v>
      </c>
      <c r="F45">
        <v>2001</v>
      </c>
      <c r="I45" t="s">
        <v>58</v>
      </c>
      <c r="J45" t="s">
        <v>1904</v>
      </c>
      <c r="L45">
        <v>139.49</v>
      </c>
    </row>
    <row r="46" spans="1:12" x14ac:dyDescent="0.25">
      <c r="A46">
        <v>2016062270</v>
      </c>
      <c r="B46">
        <v>2</v>
      </c>
      <c r="C46">
        <v>70</v>
      </c>
      <c r="D46" t="s">
        <v>447</v>
      </c>
      <c r="E46" t="s">
        <v>723</v>
      </c>
      <c r="F46">
        <v>2001</v>
      </c>
      <c r="I46" t="s">
        <v>58</v>
      </c>
      <c r="J46" t="s">
        <v>1905</v>
      </c>
      <c r="K46" t="s">
        <v>1906</v>
      </c>
      <c r="L46">
        <v>154.61000000000001</v>
      </c>
    </row>
    <row r="47" spans="1:12" x14ac:dyDescent="0.25">
      <c r="A47">
        <v>2018070402</v>
      </c>
      <c r="B47">
        <v>3</v>
      </c>
      <c r="C47">
        <v>32</v>
      </c>
      <c r="D47" t="s">
        <v>617</v>
      </c>
      <c r="E47" t="s">
        <v>1712</v>
      </c>
      <c r="F47">
        <v>2002</v>
      </c>
      <c r="H47" t="s">
        <v>776</v>
      </c>
      <c r="I47" t="s">
        <v>58</v>
      </c>
      <c r="J47" t="s">
        <v>1907</v>
      </c>
      <c r="K47" t="s">
        <v>1908</v>
      </c>
      <c r="L47">
        <v>244.01</v>
      </c>
    </row>
    <row r="48" spans="1:12" x14ac:dyDescent="0.25">
      <c r="A48">
        <v>2018070347</v>
      </c>
      <c r="B48">
        <v>4</v>
      </c>
      <c r="C48">
        <v>31</v>
      </c>
      <c r="D48" t="s">
        <v>424</v>
      </c>
      <c r="E48" t="s">
        <v>803</v>
      </c>
      <c r="F48">
        <v>2000</v>
      </c>
      <c r="G48" t="s">
        <v>51</v>
      </c>
      <c r="H48" t="s">
        <v>51</v>
      </c>
      <c r="I48" t="s">
        <v>58</v>
      </c>
      <c r="J48" t="s">
        <v>1909</v>
      </c>
      <c r="K48" t="s">
        <v>1910</v>
      </c>
      <c r="L48">
        <v>467.42</v>
      </c>
    </row>
    <row r="51" spans="1:12" x14ac:dyDescent="0.25">
      <c r="A51" t="s">
        <v>1388</v>
      </c>
    </row>
    <row r="52" spans="1:12" x14ac:dyDescent="0.25">
      <c r="A52">
        <v>201307660</v>
      </c>
      <c r="B52">
        <v>1</v>
      </c>
      <c r="C52">
        <v>46</v>
      </c>
      <c r="D52" t="s">
        <v>53</v>
      </c>
      <c r="E52" t="s">
        <v>718</v>
      </c>
      <c r="F52">
        <v>2005</v>
      </c>
      <c r="G52" t="s">
        <v>782</v>
      </c>
      <c r="H52" t="s">
        <v>56</v>
      </c>
      <c r="I52" t="s">
        <v>58</v>
      </c>
      <c r="J52" t="s">
        <v>1911</v>
      </c>
      <c r="L52">
        <v>110.57</v>
      </c>
    </row>
    <row r="53" spans="1:12" x14ac:dyDescent="0.25">
      <c r="A53">
        <v>201307849</v>
      </c>
      <c r="B53">
        <v>2</v>
      </c>
      <c r="C53">
        <v>47</v>
      </c>
      <c r="D53" t="s">
        <v>192</v>
      </c>
      <c r="E53" t="s">
        <v>806</v>
      </c>
      <c r="F53">
        <v>2005</v>
      </c>
      <c r="G53" t="s">
        <v>80</v>
      </c>
      <c r="I53" t="s">
        <v>58</v>
      </c>
      <c r="J53" t="s">
        <v>1912</v>
      </c>
      <c r="K53" t="s">
        <v>1744</v>
      </c>
      <c r="L53">
        <v>115.97</v>
      </c>
    </row>
    <row r="54" spans="1:12" x14ac:dyDescent="0.25">
      <c r="A54">
        <v>2017080030</v>
      </c>
      <c r="B54">
        <v>3</v>
      </c>
      <c r="C54">
        <v>48</v>
      </c>
      <c r="D54" t="s">
        <v>95</v>
      </c>
      <c r="E54" t="s">
        <v>1800</v>
      </c>
      <c r="F54">
        <v>2005</v>
      </c>
      <c r="I54" t="s">
        <v>97</v>
      </c>
      <c r="J54" t="s">
        <v>1913</v>
      </c>
      <c r="K54" t="s">
        <v>1914</v>
      </c>
      <c r="L54">
        <v>119.06</v>
      </c>
    </row>
    <row r="55" spans="1:12" x14ac:dyDescent="0.25">
      <c r="A55">
        <v>201307704</v>
      </c>
      <c r="B55">
        <v>4</v>
      </c>
      <c r="C55">
        <v>40</v>
      </c>
      <c r="D55" t="s">
        <v>144</v>
      </c>
      <c r="E55" t="s">
        <v>805</v>
      </c>
      <c r="F55">
        <v>2005</v>
      </c>
      <c r="G55" t="s">
        <v>106</v>
      </c>
      <c r="H55" t="s">
        <v>107</v>
      </c>
      <c r="I55" t="s">
        <v>58</v>
      </c>
      <c r="J55" t="s">
        <v>1915</v>
      </c>
      <c r="K55" t="s">
        <v>1916</v>
      </c>
      <c r="L55">
        <v>140.97999999999999</v>
      </c>
    </row>
    <row r="56" spans="1:12" x14ac:dyDescent="0.25">
      <c r="A56">
        <v>2013091328</v>
      </c>
      <c r="B56">
        <v>5</v>
      </c>
      <c r="C56">
        <v>42</v>
      </c>
      <c r="D56" t="s">
        <v>200</v>
      </c>
      <c r="E56" t="s">
        <v>807</v>
      </c>
      <c r="F56">
        <v>2005</v>
      </c>
      <c r="G56" t="s">
        <v>80</v>
      </c>
      <c r="H56" t="s">
        <v>776</v>
      </c>
      <c r="I56" t="s">
        <v>58</v>
      </c>
      <c r="J56" t="s">
        <v>1882</v>
      </c>
      <c r="K56" t="s">
        <v>1917</v>
      </c>
      <c r="L56">
        <v>146.84</v>
      </c>
    </row>
    <row r="57" spans="1:12" x14ac:dyDescent="0.25">
      <c r="A57">
        <v>2018070381</v>
      </c>
      <c r="B57">
        <v>6</v>
      </c>
      <c r="C57">
        <v>36</v>
      </c>
      <c r="D57" t="s">
        <v>651</v>
      </c>
      <c r="E57" t="s">
        <v>843</v>
      </c>
      <c r="F57">
        <v>2006</v>
      </c>
      <c r="G57" t="s">
        <v>80</v>
      </c>
      <c r="H57" t="s">
        <v>81</v>
      </c>
      <c r="I57" t="s">
        <v>561</v>
      </c>
      <c r="J57" t="s">
        <v>1918</v>
      </c>
      <c r="K57" t="s">
        <v>1670</v>
      </c>
      <c r="L57">
        <v>148.54</v>
      </c>
    </row>
    <row r="58" spans="1:12" x14ac:dyDescent="0.25">
      <c r="A58">
        <v>2016071183</v>
      </c>
      <c r="B58">
        <v>7</v>
      </c>
      <c r="C58">
        <v>43</v>
      </c>
      <c r="D58" t="s">
        <v>354</v>
      </c>
      <c r="E58" t="s">
        <v>859</v>
      </c>
      <c r="F58">
        <v>2006</v>
      </c>
      <c r="G58" t="s">
        <v>106</v>
      </c>
      <c r="H58" t="s">
        <v>107</v>
      </c>
      <c r="I58" t="s">
        <v>58</v>
      </c>
      <c r="J58" t="s">
        <v>1919</v>
      </c>
      <c r="K58" t="s">
        <v>1920</v>
      </c>
      <c r="L58">
        <v>164.13</v>
      </c>
    </row>
    <row r="59" spans="1:12" x14ac:dyDescent="0.25">
      <c r="A59">
        <v>201306272</v>
      </c>
      <c r="B59">
        <v>8</v>
      </c>
      <c r="C59">
        <v>37</v>
      </c>
      <c r="D59" t="s">
        <v>206</v>
      </c>
      <c r="E59" t="s">
        <v>826</v>
      </c>
      <c r="F59">
        <v>2005</v>
      </c>
      <c r="I59" t="s">
        <v>58</v>
      </c>
      <c r="J59" t="s">
        <v>1921</v>
      </c>
      <c r="K59" t="s">
        <v>1922</v>
      </c>
      <c r="L59">
        <v>168.76</v>
      </c>
    </row>
    <row r="60" spans="1:12" x14ac:dyDescent="0.25">
      <c r="A60">
        <v>201307764</v>
      </c>
      <c r="B60">
        <v>9</v>
      </c>
      <c r="C60">
        <v>33</v>
      </c>
      <c r="D60" t="s">
        <v>125</v>
      </c>
      <c r="E60" t="s">
        <v>829</v>
      </c>
      <c r="F60">
        <v>2005</v>
      </c>
      <c r="G60" t="s">
        <v>80</v>
      </c>
      <c r="H60" t="s">
        <v>776</v>
      </c>
      <c r="I60" t="s">
        <v>58</v>
      </c>
      <c r="J60" t="s">
        <v>1923</v>
      </c>
      <c r="K60" t="s">
        <v>1924</v>
      </c>
      <c r="L60">
        <v>169.54</v>
      </c>
    </row>
    <row r="61" spans="1:12" x14ac:dyDescent="0.25">
      <c r="A61">
        <v>201306500</v>
      </c>
      <c r="B61">
        <v>10</v>
      </c>
      <c r="C61">
        <v>41</v>
      </c>
      <c r="D61" t="s">
        <v>169</v>
      </c>
      <c r="E61" t="s">
        <v>850</v>
      </c>
      <c r="F61">
        <v>2006</v>
      </c>
      <c r="G61" t="s">
        <v>211</v>
      </c>
      <c r="H61" t="s">
        <v>107</v>
      </c>
      <c r="I61" t="s">
        <v>58</v>
      </c>
      <c r="J61" t="s">
        <v>1925</v>
      </c>
      <c r="K61" t="s">
        <v>1650</v>
      </c>
      <c r="L61">
        <v>180.5</v>
      </c>
    </row>
    <row r="62" spans="1:12" x14ac:dyDescent="0.25">
      <c r="A62">
        <v>2015073117</v>
      </c>
      <c r="B62">
        <v>11</v>
      </c>
      <c r="C62">
        <v>69</v>
      </c>
      <c r="D62" t="s">
        <v>1818</v>
      </c>
      <c r="E62" t="s">
        <v>822</v>
      </c>
      <c r="F62">
        <v>2006</v>
      </c>
      <c r="I62" t="s">
        <v>58</v>
      </c>
      <c r="J62" t="s">
        <v>1926</v>
      </c>
      <c r="K62" t="s">
        <v>1927</v>
      </c>
      <c r="L62">
        <v>195.31</v>
      </c>
    </row>
    <row r="63" spans="1:12" x14ac:dyDescent="0.25">
      <c r="A63">
        <v>201307900</v>
      </c>
      <c r="B63">
        <v>12</v>
      </c>
      <c r="C63">
        <v>50</v>
      </c>
      <c r="D63" t="s">
        <v>676</v>
      </c>
      <c r="E63" t="s">
        <v>845</v>
      </c>
      <c r="F63">
        <v>2006</v>
      </c>
      <c r="G63" t="s">
        <v>106</v>
      </c>
      <c r="H63" t="s">
        <v>107</v>
      </c>
      <c r="I63" t="s">
        <v>58</v>
      </c>
      <c r="J63" t="s">
        <v>1928</v>
      </c>
      <c r="K63" t="s">
        <v>1929</v>
      </c>
      <c r="L63">
        <v>215.07</v>
      </c>
    </row>
    <row r="64" spans="1:12" x14ac:dyDescent="0.25">
      <c r="A64">
        <v>2017080065</v>
      </c>
      <c r="B64">
        <v>13</v>
      </c>
      <c r="C64">
        <v>35</v>
      </c>
      <c r="D64" t="s">
        <v>69</v>
      </c>
      <c r="E64" t="s">
        <v>1821</v>
      </c>
      <c r="F64">
        <v>2005</v>
      </c>
      <c r="G64" t="s">
        <v>61</v>
      </c>
      <c r="H64" t="s">
        <v>61</v>
      </c>
      <c r="I64" t="s">
        <v>58</v>
      </c>
      <c r="J64" t="s">
        <v>1930</v>
      </c>
      <c r="K64" t="s">
        <v>1030</v>
      </c>
      <c r="L64">
        <v>228.19</v>
      </c>
    </row>
    <row r="65" spans="1:12" x14ac:dyDescent="0.25">
      <c r="A65">
        <v>201307906</v>
      </c>
      <c r="B65">
        <v>14</v>
      </c>
      <c r="C65">
        <v>44</v>
      </c>
      <c r="D65" t="s">
        <v>127</v>
      </c>
      <c r="E65" t="s">
        <v>808</v>
      </c>
      <c r="F65">
        <v>2005</v>
      </c>
      <c r="G65" t="s">
        <v>106</v>
      </c>
      <c r="H65" t="s">
        <v>107</v>
      </c>
      <c r="I65" t="s">
        <v>58</v>
      </c>
      <c r="J65" t="s">
        <v>1138</v>
      </c>
      <c r="K65" t="s">
        <v>1931</v>
      </c>
      <c r="L65">
        <v>229.12</v>
      </c>
    </row>
    <row r="66" spans="1:12" x14ac:dyDescent="0.25">
      <c r="A66">
        <v>2017090130</v>
      </c>
      <c r="B66">
        <v>15</v>
      </c>
      <c r="C66">
        <v>39</v>
      </c>
      <c r="D66" t="s">
        <v>532</v>
      </c>
      <c r="E66" t="s">
        <v>1830</v>
      </c>
      <c r="F66">
        <v>2005</v>
      </c>
      <c r="H66" t="s">
        <v>61</v>
      </c>
      <c r="I66" t="s">
        <v>58</v>
      </c>
      <c r="J66" t="s">
        <v>1932</v>
      </c>
      <c r="K66" t="s">
        <v>1933</v>
      </c>
      <c r="L66">
        <v>243.32</v>
      </c>
    </row>
    <row r="67" spans="1:12" x14ac:dyDescent="0.25">
      <c r="A67">
        <v>2017061786</v>
      </c>
      <c r="B67">
        <v>16</v>
      </c>
      <c r="C67">
        <v>38</v>
      </c>
      <c r="D67" t="s">
        <v>59</v>
      </c>
      <c r="E67" t="s">
        <v>1676</v>
      </c>
      <c r="F67">
        <v>2005</v>
      </c>
      <c r="G67" t="s">
        <v>61</v>
      </c>
      <c r="H67" t="s">
        <v>61</v>
      </c>
      <c r="I67" t="s">
        <v>58</v>
      </c>
      <c r="J67" t="s">
        <v>1934</v>
      </c>
      <c r="K67" t="s">
        <v>1935</v>
      </c>
      <c r="L67">
        <v>265.39999999999998</v>
      </c>
    </row>
    <row r="68" spans="1:12" x14ac:dyDescent="0.25">
      <c r="A68">
        <v>2017090153</v>
      </c>
      <c r="B68">
        <v>17</v>
      </c>
      <c r="C68">
        <v>34</v>
      </c>
      <c r="D68" t="s">
        <v>190</v>
      </c>
      <c r="E68" t="s">
        <v>1739</v>
      </c>
      <c r="F68">
        <v>2006</v>
      </c>
      <c r="G68" t="s">
        <v>153</v>
      </c>
      <c r="I68" t="s">
        <v>58</v>
      </c>
      <c r="J68" t="s">
        <v>1936</v>
      </c>
      <c r="K68" t="s">
        <v>1937</v>
      </c>
      <c r="L68">
        <v>280.06</v>
      </c>
    </row>
    <row r="69" spans="1:12" x14ac:dyDescent="0.25">
      <c r="A69">
        <v>2014071995</v>
      </c>
      <c r="B69">
        <v>18</v>
      </c>
      <c r="C69">
        <v>49</v>
      </c>
      <c r="D69" t="s">
        <v>536</v>
      </c>
      <c r="E69" t="s">
        <v>1732</v>
      </c>
      <c r="F69">
        <v>2006</v>
      </c>
      <c r="G69" t="s">
        <v>80</v>
      </c>
      <c r="H69" t="s">
        <v>81</v>
      </c>
      <c r="I69" t="s">
        <v>58</v>
      </c>
      <c r="J69" t="s">
        <v>1938</v>
      </c>
      <c r="K69" t="s">
        <v>1385</v>
      </c>
      <c r="L69">
        <v>284.38</v>
      </c>
    </row>
    <row r="70" spans="1:12" x14ac:dyDescent="0.25">
      <c r="A70">
        <v>2017033958</v>
      </c>
      <c r="B70">
        <v>19</v>
      </c>
      <c r="C70">
        <v>45</v>
      </c>
      <c r="D70" t="s">
        <v>553</v>
      </c>
      <c r="E70" t="s">
        <v>1735</v>
      </c>
      <c r="F70">
        <v>2006</v>
      </c>
      <c r="G70" t="s">
        <v>51</v>
      </c>
      <c r="H70" t="s">
        <v>51</v>
      </c>
      <c r="I70" t="s">
        <v>58</v>
      </c>
      <c r="J70" t="s">
        <v>1939</v>
      </c>
      <c r="K70" t="s">
        <v>1794</v>
      </c>
      <c r="L70">
        <v>314.02</v>
      </c>
    </row>
    <row r="73" spans="1:12" x14ac:dyDescent="0.25">
      <c r="A73" t="s">
        <v>1410</v>
      </c>
    </row>
    <row r="74" spans="1:12" x14ac:dyDescent="0.25">
      <c r="A74">
        <v>201306189</v>
      </c>
      <c r="B74">
        <v>1</v>
      </c>
      <c r="C74">
        <v>51</v>
      </c>
      <c r="D74" t="s">
        <v>265</v>
      </c>
      <c r="E74" t="s">
        <v>814</v>
      </c>
      <c r="F74">
        <v>2003</v>
      </c>
      <c r="G74" t="s">
        <v>80</v>
      </c>
      <c r="H74" t="s">
        <v>776</v>
      </c>
      <c r="I74" t="s">
        <v>58</v>
      </c>
      <c r="J74" t="s">
        <v>1265</v>
      </c>
      <c r="L74">
        <v>81.239999999999995</v>
      </c>
    </row>
    <row r="75" spans="1:12" x14ac:dyDescent="0.25">
      <c r="A75">
        <v>201306324</v>
      </c>
      <c r="B75">
        <v>2</v>
      </c>
      <c r="C75">
        <v>62</v>
      </c>
      <c r="D75" t="s">
        <v>190</v>
      </c>
      <c r="E75" t="s">
        <v>812</v>
      </c>
      <c r="F75">
        <v>2003</v>
      </c>
      <c r="G75" t="s">
        <v>80</v>
      </c>
      <c r="I75" t="s">
        <v>58</v>
      </c>
      <c r="J75" t="s">
        <v>1267</v>
      </c>
      <c r="K75" t="s">
        <v>1940</v>
      </c>
      <c r="L75">
        <v>88.03</v>
      </c>
    </row>
    <row r="76" spans="1:12" x14ac:dyDescent="0.25">
      <c r="A76">
        <v>2018080534</v>
      </c>
      <c r="B76">
        <v>3</v>
      </c>
      <c r="C76">
        <v>59</v>
      </c>
      <c r="D76" t="s">
        <v>265</v>
      </c>
      <c r="E76" t="s">
        <v>785</v>
      </c>
      <c r="F76">
        <v>2003</v>
      </c>
      <c r="I76" t="s">
        <v>636</v>
      </c>
      <c r="J76" t="s">
        <v>1941</v>
      </c>
      <c r="K76" t="s">
        <v>1942</v>
      </c>
      <c r="L76">
        <v>94.98</v>
      </c>
    </row>
    <row r="77" spans="1:12" x14ac:dyDescent="0.25">
      <c r="A77">
        <v>201307926</v>
      </c>
      <c r="B77">
        <v>4</v>
      </c>
      <c r="C77">
        <v>54</v>
      </c>
      <c r="D77" t="s">
        <v>214</v>
      </c>
      <c r="E77" t="s">
        <v>830</v>
      </c>
      <c r="F77">
        <v>2003</v>
      </c>
      <c r="G77" t="s">
        <v>106</v>
      </c>
      <c r="H77" t="s">
        <v>107</v>
      </c>
      <c r="I77" t="s">
        <v>58</v>
      </c>
      <c r="J77" t="s">
        <v>1943</v>
      </c>
      <c r="K77" t="s">
        <v>1481</v>
      </c>
      <c r="L77">
        <v>107.79</v>
      </c>
    </row>
    <row r="78" spans="1:12" x14ac:dyDescent="0.25">
      <c r="A78">
        <v>2014061820</v>
      </c>
      <c r="B78">
        <v>5</v>
      </c>
      <c r="C78">
        <v>60</v>
      </c>
      <c r="D78" t="s">
        <v>274</v>
      </c>
      <c r="E78" t="s">
        <v>847</v>
      </c>
      <c r="F78">
        <v>2003</v>
      </c>
      <c r="G78" t="s">
        <v>106</v>
      </c>
      <c r="H78" t="s">
        <v>107</v>
      </c>
      <c r="I78" t="s">
        <v>58</v>
      </c>
      <c r="J78" t="s">
        <v>1944</v>
      </c>
      <c r="K78" t="s">
        <v>1841</v>
      </c>
      <c r="L78">
        <v>108.25</v>
      </c>
    </row>
    <row r="79" spans="1:12" x14ac:dyDescent="0.25">
      <c r="A79">
        <v>201306499</v>
      </c>
      <c r="B79">
        <v>6</v>
      </c>
      <c r="C79">
        <v>57</v>
      </c>
      <c r="D79" t="s">
        <v>209</v>
      </c>
      <c r="E79" t="s">
        <v>850</v>
      </c>
      <c r="F79">
        <v>2004</v>
      </c>
      <c r="G79" t="s">
        <v>211</v>
      </c>
      <c r="H79" t="s">
        <v>107</v>
      </c>
      <c r="I79" t="s">
        <v>58</v>
      </c>
      <c r="J79" t="s">
        <v>1945</v>
      </c>
      <c r="K79" t="s">
        <v>1724</v>
      </c>
      <c r="L79">
        <v>115.05</v>
      </c>
    </row>
    <row r="80" spans="1:12" x14ac:dyDescent="0.25">
      <c r="A80">
        <v>2014061778</v>
      </c>
      <c r="B80">
        <v>7</v>
      </c>
      <c r="C80">
        <v>53</v>
      </c>
      <c r="D80" t="s">
        <v>270</v>
      </c>
      <c r="E80" t="s">
        <v>719</v>
      </c>
      <c r="F80">
        <v>2004</v>
      </c>
      <c r="G80" t="s">
        <v>106</v>
      </c>
      <c r="H80" t="s">
        <v>107</v>
      </c>
      <c r="I80" t="s">
        <v>58</v>
      </c>
      <c r="J80" t="s">
        <v>1946</v>
      </c>
      <c r="K80" t="s">
        <v>1804</v>
      </c>
      <c r="L80">
        <v>116.13</v>
      </c>
    </row>
    <row r="81" spans="1:12" x14ac:dyDescent="0.25">
      <c r="A81">
        <v>201307933</v>
      </c>
      <c r="B81">
        <v>8</v>
      </c>
      <c r="C81">
        <v>64</v>
      </c>
      <c r="D81" t="s">
        <v>125</v>
      </c>
      <c r="E81" t="s">
        <v>1748</v>
      </c>
      <c r="F81">
        <v>2003</v>
      </c>
      <c r="I81" t="s">
        <v>58</v>
      </c>
      <c r="J81" t="s">
        <v>1947</v>
      </c>
      <c r="K81" t="s">
        <v>1948</v>
      </c>
      <c r="L81">
        <v>124.46</v>
      </c>
    </row>
    <row r="82" spans="1:12" x14ac:dyDescent="0.25">
      <c r="A82">
        <v>201306326</v>
      </c>
      <c r="B82">
        <v>9</v>
      </c>
      <c r="C82">
        <v>58</v>
      </c>
      <c r="D82" t="s">
        <v>190</v>
      </c>
      <c r="E82" t="s">
        <v>815</v>
      </c>
      <c r="F82">
        <v>2004</v>
      </c>
      <c r="G82" t="s">
        <v>106</v>
      </c>
      <c r="H82" t="s">
        <v>107</v>
      </c>
      <c r="I82" t="s">
        <v>58</v>
      </c>
      <c r="J82" t="s">
        <v>1949</v>
      </c>
      <c r="K82" t="s">
        <v>1950</v>
      </c>
      <c r="L82">
        <v>124.92</v>
      </c>
    </row>
    <row r="83" spans="1:12" x14ac:dyDescent="0.25">
      <c r="A83">
        <v>201306312</v>
      </c>
      <c r="B83">
        <v>10</v>
      </c>
      <c r="C83">
        <v>55</v>
      </c>
      <c r="D83" t="s">
        <v>76</v>
      </c>
      <c r="E83" t="s">
        <v>816</v>
      </c>
      <c r="F83">
        <v>2004</v>
      </c>
      <c r="G83" t="s">
        <v>106</v>
      </c>
      <c r="H83" t="s">
        <v>107</v>
      </c>
      <c r="I83" t="s">
        <v>58</v>
      </c>
      <c r="J83" t="s">
        <v>1951</v>
      </c>
      <c r="K83" t="s">
        <v>1952</v>
      </c>
      <c r="L83">
        <v>151.78</v>
      </c>
    </row>
    <row r="84" spans="1:12" x14ac:dyDescent="0.25">
      <c r="A84">
        <v>2015073124</v>
      </c>
      <c r="B84">
        <v>11</v>
      </c>
      <c r="C84">
        <v>56</v>
      </c>
      <c r="D84" t="s">
        <v>270</v>
      </c>
      <c r="E84" t="s">
        <v>832</v>
      </c>
      <c r="F84">
        <v>2004</v>
      </c>
      <c r="G84" t="s">
        <v>51</v>
      </c>
      <c r="H84" t="s">
        <v>51</v>
      </c>
      <c r="I84" t="s">
        <v>58</v>
      </c>
      <c r="J84" t="s">
        <v>1953</v>
      </c>
      <c r="K84" t="s">
        <v>1954</v>
      </c>
      <c r="L84">
        <v>163.21</v>
      </c>
    </row>
    <row r="85" spans="1:12" x14ac:dyDescent="0.25">
      <c r="A85">
        <v>2015063056</v>
      </c>
      <c r="B85">
        <v>12</v>
      </c>
      <c r="C85">
        <v>61</v>
      </c>
      <c r="D85" t="s">
        <v>377</v>
      </c>
      <c r="E85" t="s">
        <v>831</v>
      </c>
      <c r="F85">
        <v>2003</v>
      </c>
      <c r="G85" t="s">
        <v>782</v>
      </c>
      <c r="H85" t="s">
        <v>56</v>
      </c>
      <c r="I85" t="s">
        <v>58</v>
      </c>
      <c r="J85" t="s">
        <v>1955</v>
      </c>
      <c r="K85" t="s">
        <v>1397</v>
      </c>
      <c r="L85">
        <v>164.6</v>
      </c>
    </row>
    <row r="86" spans="1:12" x14ac:dyDescent="0.25">
      <c r="A86">
        <v>2014071988</v>
      </c>
      <c r="B86">
        <v>13</v>
      </c>
      <c r="C86">
        <v>52</v>
      </c>
      <c r="D86" t="s">
        <v>347</v>
      </c>
      <c r="E86" t="s">
        <v>783</v>
      </c>
      <c r="F86">
        <v>2003</v>
      </c>
      <c r="G86" t="s">
        <v>80</v>
      </c>
      <c r="H86" t="s">
        <v>776</v>
      </c>
      <c r="I86" t="s">
        <v>58</v>
      </c>
      <c r="J86" t="s">
        <v>1956</v>
      </c>
      <c r="K86" t="s">
        <v>1100</v>
      </c>
      <c r="L86">
        <v>178.49</v>
      </c>
    </row>
    <row r="89" spans="1:12" x14ac:dyDescent="0.25">
      <c r="A89" t="s">
        <v>1432</v>
      </c>
    </row>
    <row r="90" spans="1:12" x14ac:dyDescent="0.25">
      <c r="A90">
        <v>2017080066</v>
      </c>
      <c r="B90">
        <v>1</v>
      </c>
      <c r="C90">
        <v>65</v>
      </c>
      <c r="D90" t="s">
        <v>1310</v>
      </c>
      <c r="E90" t="s">
        <v>478</v>
      </c>
      <c r="F90">
        <v>2002</v>
      </c>
      <c r="I90" t="s">
        <v>97</v>
      </c>
      <c r="J90" t="s">
        <v>1957</v>
      </c>
      <c r="L90">
        <v>185.44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E8180-CDCD-4639-91DA-8D5BFEBFC3DC}">
  <dimension ref="A1:J93"/>
  <sheetViews>
    <sheetView topLeftCell="A85" workbookViewId="0">
      <selection activeCell="D92" sqref="C92:D92"/>
    </sheetView>
  </sheetViews>
  <sheetFormatPr defaultRowHeight="15" x14ac:dyDescent="0.25"/>
  <cols>
    <col min="2" max="2" width="4.42578125" bestFit="1" customWidth="1"/>
    <col min="3" max="3" width="11" bestFit="1" customWidth="1"/>
    <col min="4" max="4" width="24.5703125" bestFit="1" customWidth="1"/>
    <col min="5" max="5" width="5" bestFit="1" customWidth="1"/>
    <col min="6" max="6" width="7" bestFit="1" customWidth="1"/>
    <col min="7" max="8" width="8.140625" bestFit="1" customWidth="1"/>
    <col min="9" max="9" width="7" bestFit="1" customWidth="1"/>
  </cols>
  <sheetData>
    <row r="1" spans="1:10" x14ac:dyDescent="0.25">
      <c r="A1" t="s">
        <v>1961</v>
      </c>
    </row>
    <row r="3" spans="1:10" x14ac:dyDescent="0.25">
      <c r="A3" t="s">
        <v>1962</v>
      </c>
    </row>
    <row r="4" spans="1:10" x14ac:dyDescent="0.25">
      <c r="A4" t="s">
        <v>1963</v>
      </c>
    </row>
    <row r="6" spans="1:10" x14ac:dyDescent="0.25">
      <c r="A6" t="s">
        <v>712</v>
      </c>
      <c r="B6" t="s">
        <v>713</v>
      </c>
      <c r="C6" t="s">
        <v>714</v>
      </c>
      <c r="D6" t="s">
        <v>496</v>
      </c>
      <c r="E6" t="s">
        <v>715</v>
      </c>
      <c r="F6" t="s">
        <v>21</v>
      </c>
      <c r="G6" t="s">
        <v>716</v>
      </c>
      <c r="H6" t="s">
        <v>717</v>
      </c>
      <c r="I6" t="s">
        <v>704</v>
      </c>
    </row>
    <row r="9" spans="1:10" x14ac:dyDescent="0.25">
      <c r="A9" t="s">
        <v>1320</v>
      </c>
    </row>
    <row r="10" spans="1:10" x14ac:dyDescent="0.25">
      <c r="A10">
        <v>1</v>
      </c>
      <c r="B10">
        <v>9</v>
      </c>
      <c r="C10">
        <v>201307992</v>
      </c>
      <c r="D10" t="s">
        <v>1964</v>
      </c>
      <c r="E10">
        <v>2005</v>
      </c>
      <c r="F10" t="s">
        <v>58</v>
      </c>
      <c r="G10" t="s">
        <v>1965</v>
      </c>
      <c r="I10">
        <v>67.150000000000006</v>
      </c>
      <c r="J10" t="str">
        <f>VLOOKUP(C10,'2018 EOS List'!A:B,2,FALSE)</f>
        <v>Mikayla</v>
      </c>
    </row>
    <row r="11" spans="1:10" x14ac:dyDescent="0.25">
      <c r="A11">
        <v>2</v>
      </c>
      <c r="B11">
        <v>2</v>
      </c>
      <c r="C11">
        <v>2014071989</v>
      </c>
      <c r="D11" t="s">
        <v>1966</v>
      </c>
      <c r="E11">
        <v>2005</v>
      </c>
      <c r="F11" t="s">
        <v>58</v>
      </c>
      <c r="G11" t="s">
        <v>1967</v>
      </c>
      <c r="H11" t="s">
        <v>1968</v>
      </c>
      <c r="I11">
        <v>96.22</v>
      </c>
      <c r="J11" t="str">
        <f>VLOOKUP(C11,'2018 EOS List'!A:B,2,FALSE)</f>
        <v>Jessica</v>
      </c>
    </row>
    <row r="12" spans="1:10" x14ac:dyDescent="0.25">
      <c r="A12">
        <v>3</v>
      </c>
      <c r="B12">
        <v>1</v>
      </c>
      <c r="C12">
        <v>2014071929</v>
      </c>
      <c r="D12" t="s">
        <v>1969</v>
      </c>
      <c r="E12">
        <v>2005</v>
      </c>
      <c r="F12" t="s">
        <v>58</v>
      </c>
      <c r="G12" t="s">
        <v>1970</v>
      </c>
      <c r="H12" t="s">
        <v>1971</v>
      </c>
      <c r="I12">
        <v>97.24</v>
      </c>
      <c r="J12" t="str">
        <f>VLOOKUP(C12,'2018 EOS List'!A:B,2,FALSE)</f>
        <v>Alys</v>
      </c>
    </row>
    <row r="13" spans="1:10" x14ac:dyDescent="0.25">
      <c r="A13">
        <v>4</v>
      </c>
      <c r="B13">
        <v>3</v>
      </c>
      <c r="C13">
        <v>2015073354</v>
      </c>
      <c r="D13" t="s">
        <v>1972</v>
      </c>
      <c r="E13">
        <v>2005</v>
      </c>
      <c r="F13" t="s">
        <v>58</v>
      </c>
      <c r="G13" t="s">
        <v>1860</v>
      </c>
      <c r="H13" t="s">
        <v>1973</v>
      </c>
      <c r="I13">
        <v>109.45</v>
      </c>
      <c r="J13" t="str">
        <f>VLOOKUP(C13,'2018 EOS List'!A:B,2,FALSE)</f>
        <v>Sakiko</v>
      </c>
    </row>
    <row r="14" spans="1:10" x14ac:dyDescent="0.25">
      <c r="A14">
        <v>5</v>
      </c>
      <c r="B14">
        <v>6</v>
      </c>
      <c r="C14">
        <v>2016071158</v>
      </c>
      <c r="D14" t="s">
        <v>1974</v>
      </c>
      <c r="E14">
        <v>2006</v>
      </c>
      <c r="F14" t="s">
        <v>58</v>
      </c>
      <c r="G14" t="s">
        <v>1975</v>
      </c>
      <c r="H14" t="s">
        <v>1521</v>
      </c>
      <c r="I14">
        <v>123.41</v>
      </c>
      <c r="J14" t="str">
        <f>VLOOKUP(C14,'2018 EOS List'!A:B,2,FALSE)</f>
        <v>Ruby</v>
      </c>
    </row>
    <row r="15" spans="1:10" x14ac:dyDescent="0.25">
      <c r="A15">
        <v>6</v>
      </c>
      <c r="B15">
        <v>11</v>
      </c>
      <c r="C15">
        <v>201306273</v>
      </c>
      <c r="D15" t="s">
        <v>1976</v>
      </c>
      <c r="E15">
        <v>2005</v>
      </c>
      <c r="F15" t="s">
        <v>58</v>
      </c>
      <c r="G15" t="s">
        <v>1977</v>
      </c>
      <c r="H15" t="s">
        <v>1978</v>
      </c>
      <c r="I15">
        <v>128.06</v>
      </c>
      <c r="J15" t="str">
        <f>VLOOKUP(C15,'2018 EOS List'!A:B,2,FALSE)</f>
        <v>Jaime</v>
      </c>
    </row>
    <row r="16" spans="1:10" x14ac:dyDescent="0.25">
      <c r="A16">
        <v>7</v>
      </c>
      <c r="B16">
        <v>13</v>
      </c>
      <c r="C16">
        <v>2014071970</v>
      </c>
      <c r="D16" t="s">
        <v>1979</v>
      </c>
      <c r="E16">
        <v>2005</v>
      </c>
      <c r="F16" t="s">
        <v>58</v>
      </c>
      <c r="G16" t="s">
        <v>1980</v>
      </c>
      <c r="H16" t="s">
        <v>1981</v>
      </c>
      <c r="I16">
        <v>132.13</v>
      </c>
      <c r="J16" t="str">
        <f>VLOOKUP(C16,'2018 EOS List'!A:B,2,FALSE)</f>
        <v>Olivia</v>
      </c>
    </row>
    <row r="17" spans="1:10" x14ac:dyDescent="0.25">
      <c r="A17">
        <v>8</v>
      </c>
      <c r="B17">
        <v>68</v>
      </c>
      <c r="C17">
        <v>2014071926</v>
      </c>
      <c r="D17" t="s">
        <v>1982</v>
      </c>
      <c r="E17">
        <v>2005</v>
      </c>
      <c r="F17" t="s">
        <v>58</v>
      </c>
      <c r="G17" t="s">
        <v>1142</v>
      </c>
      <c r="H17" t="s">
        <v>1983</v>
      </c>
      <c r="I17">
        <v>148.69999999999999</v>
      </c>
      <c r="J17" t="str">
        <f>VLOOKUP(C17,'2018 EOS List'!A:B,2,FALSE)</f>
        <v>Catalina</v>
      </c>
    </row>
    <row r="18" spans="1:10" x14ac:dyDescent="0.25">
      <c r="A18">
        <v>9</v>
      </c>
      <c r="B18">
        <v>7</v>
      </c>
      <c r="C18">
        <v>2017053971</v>
      </c>
      <c r="D18" t="s">
        <v>1984</v>
      </c>
      <c r="E18">
        <v>2006</v>
      </c>
      <c r="F18" t="s">
        <v>58</v>
      </c>
      <c r="G18" t="s">
        <v>1192</v>
      </c>
      <c r="H18" t="s">
        <v>1985</v>
      </c>
      <c r="I18">
        <v>182.72</v>
      </c>
      <c r="J18" t="str">
        <f>VLOOKUP(C18,'2018 EOS List'!A:B,2,FALSE)</f>
        <v>Brooke</v>
      </c>
    </row>
    <row r="19" spans="1:10" x14ac:dyDescent="0.25">
      <c r="A19">
        <v>10</v>
      </c>
      <c r="B19">
        <v>10</v>
      </c>
      <c r="C19">
        <v>2018050263</v>
      </c>
      <c r="D19" t="s">
        <v>1986</v>
      </c>
      <c r="E19">
        <v>2006</v>
      </c>
      <c r="F19" t="s">
        <v>58</v>
      </c>
      <c r="G19" t="s">
        <v>1194</v>
      </c>
      <c r="H19" t="s">
        <v>1987</v>
      </c>
      <c r="I19">
        <v>185.48</v>
      </c>
      <c r="J19" t="str">
        <f>VLOOKUP(C19,'2018 EOS List'!A:B,2,FALSE)</f>
        <v>Zoã«</v>
      </c>
    </row>
    <row r="20" spans="1:10" x14ac:dyDescent="0.25">
      <c r="A20">
        <v>11</v>
      </c>
      <c r="B20">
        <v>12</v>
      </c>
      <c r="C20">
        <v>2018080535</v>
      </c>
      <c r="D20" t="s">
        <v>1988</v>
      </c>
      <c r="E20">
        <v>2006</v>
      </c>
      <c r="F20" t="s">
        <v>636</v>
      </c>
      <c r="G20" t="s">
        <v>1989</v>
      </c>
      <c r="H20" t="s">
        <v>1990</v>
      </c>
      <c r="I20">
        <v>188.82</v>
      </c>
      <c r="J20" t="str">
        <f>VLOOKUP(C20,'2018 EOS List'!A:B,2,FALSE)</f>
        <v>Maddison</v>
      </c>
    </row>
    <row r="21" spans="1:10" x14ac:dyDescent="0.25">
      <c r="A21">
        <v>12</v>
      </c>
      <c r="B21">
        <v>4</v>
      </c>
      <c r="C21">
        <v>2018090584</v>
      </c>
      <c r="D21" t="s">
        <v>1991</v>
      </c>
      <c r="E21">
        <v>2005</v>
      </c>
      <c r="F21" t="s">
        <v>58</v>
      </c>
      <c r="G21" t="s">
        <v>1870</v>
      </c>
      <c r="H21" t="s">
        <v>1992</v>
      </c>
      <c r="I21">
        <v>196.96</v>
      </c>
      <c r="J21" t="str">
        <f>VLOOKUP(C21,'2018 EOS List'!A:B,2,FALSE)</f>
        <v>Coco</v>
      </c>
    </row>
    <row r="22" spans="1:10" x14ac:dyDescent="0.25">
      <c r="A22">
        <v>13</v>
      </c>
      <c r="B22">
        <v>14</v>
      </c>
      <c r="C22">
        <v>201306277</v>
      </c>
      <c r="D22" t="s">
        <v>1993</v>
      </c>
      <c r="E22">
        <v>2005</v>
      </c>
      <c r="F22" t="s">
        <v>58</v>
      </c>
      <c r="G22" t="s">
        <v>1994</v>
      </c>
      <c r="H22" t="s">
        <v>1995</v>
      </c>
      <c r="I22">
        <v>206.99</v>
      </c>
      <c r="J22" t="str">
        <f>VLOOKUP(C22,'2018 EOS List'!A:B,2,FALSE)</f>
        <v>Emma</v>
      </c>
    </row>
    <row r="23" spans="1:10" x14ac:dyDescent="0.25">
      <c r="A23">
        <v>14</v>
      </c>
      <c r="B23">
        <v>5</v>
      </c>
      <c r="C23">
        <v>2015093757</v>
      </c>
      <c r="D23" t="s">
        <v>1996</v>
      </c>
      <c r="E23">
        <v>2005</v>
      </c>
      <c r="F23" t="s">
        <v>58</v>
      </c>
      <c r="G23" t="s">
        <v>1997</v>
      </c>
      <c r="H23" t="s">
        <v>1641</v>
      </c>
      <c r="I23">
        <v>228.65</v>
      </c>
      <c r="J23" t="str">
        <f>VLOOKUP(C23,'2018 EOS List'!A:B,2,FALSE)</f>
        <v>Anna</v>
      </c>
    </row>
    <row r="24" spans="1:10" x14ac:dyDescent="0.25">
      <c r="A24">
        <v>15</v>
      </c>
      <c r="B24">
        <v>8</v>
      </c>
      <c r="C24">
        <v>2014071922</v>
      </c>
      <c r="D24" t="s">
        <v>1998</v>
      </c>
      <c r="E24">
        <v>2006</v>
      </c>
      <c r="F24" t="s">
        <v>58</v>
      </c>
      <c r="G24" t="s">
        <v>1999</v>
      </c>
      <c r="H24" t="s">
        <v>2000</v>
      </c>
      <c r="I24">
        <v>263.68</v>
      </c>
      <c r="J24" t="str">
        <f>VLOOKUP(C24,'2018 EOS List'!A:B,2,FALSE)</f>
        <v>Nissa</v>
      </c>
    </row>
    <row r="25" spans="1:10" x14ac:dyDescent="0.25">
      <c r="J25" t="e">
        <f>VLOOKUP(C25,'2018 EOS List'!A:B,2,FALSE)</f>
        <v>#N/A</v>
      </c>
    </row>
    <row r="26" spans="1:10" x14ac:dyDescent="0.25">
      <c r="J26" t="e">
        <f>VLOOKUP(C26,'2018 EOS List'!A:B,2,FALSE)</f>
        <v>#N/A</v>
      </c>
    </row>
    <row r="27" spans="1:10" x14ac:dyDescent="0.25">
      <c r="A27" t="s">
        <v>1353</v>
      </c>
      <c r="J27" t="e">
        <f>VLOOKUP(C27,'2018 EOS List'!A:B,2,FALSE)</f>
        <v>#N/A</v>
      </c>
    </row>
    <row r="28" spans="1:10" x14ac:dyDescent="0.25">
      <c r="A28">
        <v>1</v>
      </c>
      <c r="B28">
        <v>18</v>
      </c>
      <c r="C28">
        <v>201306123</v>
      </c>
      <c r="D28" t="s">
        <v>2001</v>
      </c>
      <c r="E28">
        <v>2003</v>
      </c>
      <c r="F28" t="s">
        <v>58</v>
      </c>
      <c r="G28" t="s">
        <v>2002</v>
      </c>
      <c r="I28">
        <v>65.260000000000005</v>
      </c>
      <c r="J28" t="str">
        <f>VLOOKUP(C28,'2018 EOS List'!A:B,2,FALSE)</f>
        <v>Mackenzie</v>
      </c>
    </row>
    <row r="29" spans="1:10" x14ac:dyDescent="0.25">
      <c r="A29">
        <v>2</v>
      </c>
      <c r="B29">
        <v>17</v>
      </c>
      <c r="C29">
        <v>2018080538</v>
      </c>
      <c r="D29" t="s">
        <v>2003</v>
      </c>
      <c r="E29">
        <v>2003</v>
      </c>
      <c r="F29" t="s">
        <v>636</v>
      </c>
      <c r="G29" t="s">
        <v>2004</v>
      </c>
      <c r="H29" t="s">
        <v>2005</v>
      </c>
      <c r="I29">
        <v>71.22</v>
      </c>
      <c r="J29" t="str">
        <f>VLOOKUP(C29,'2018 EOS List'!A:B,2,FALSE)</f>
        <v>Kyra</v>
      </c>
    </row>
    <row r="30" spans="1:10" x14ac:dyDescent="0.25">
      <c r="A30">
        <v>3</v>
      </c>
      <c r="B30">
        <v>25</v>
      </c>
      <c r="C30">
        <v>2015073168</v>
      </c>
      <c r="D30" t="s">
        <v>2006</v>
      </c>
      <c r="E30">
        <v>2004</v>
      </c>
      <c r="F30" t="s">
        <v>58</v>
      </c>
      <c r="G30" t="s">
        <v>2007</v>
      </c>
      <c r="H30" t="s">
        <v>2008</v>
      </c>
      <c r="I30">
        <v>73.69</v>
      </c>
      <c r="J30" t="str">
        <f>VLOOKUP(C30,'2018 EOS List'!A:B,2,FALSE)</f>
        <v>Olivia</v>
      </c>
    </row>
    <row r="31" spans="1:10" x14ac:dyDescent="0.25">
      <c r="A31">
        <v>4</v>
      </c>
      <c r="B31">
        <v>23</v>
      </c>
      <c r="C31">
        <v>201307952</v>
      </c>
      <c r="D31" t="s">
        <v>2009</v>
      </c>
      <c r="E31">
        <v>2004</v>
      </c>
      <c r="F31" t="s">
        <v>58</v>
      </c>
      <c r="G31" t="s">
        <v>2010</v>
      </c>
      <c r="H31" t="s">
        <v>1391</v>
      </c>
      <c r="I31">
        <v>81.69</v>
      </c>
      <c r="J31" t="str">
        <f>VLOOKUP(C31,'2018 EOS List'!A:B,2,FALSE)</f>
        <v>Michol</v>
      </c>
    </row>
    <row r="32" spans="1:10" x14ac:dyDescent="0.25">
      <c r="A32">
        <v>5</v>
      </c>
      <c r="B32">
        <v>27</v>
      </c>
      <c r="C32">
        <v>201307964</v>
      </c>
      <c r="D32" t="s">
        <v>2011</v>
      </c>
      <c r="E32">
        <v>2004</v>
      </c>
      <c r="F32" t="s">
        <v>58</v>
      </c>
      <c r="G32" t="s">
        <v>1957</v>
      </c>
      <c r="H32" t="s">
        <v>2012</v>
      </c>
      <c r="I32">
        <v>104.51</v>
      </c>
      <c r="J32" t="str">
        <f>VLOOKUP(C32,'2018 EOS List'!A:B,2,FALSE)</f>
        <v>Esther</v>
      </c>
    </row>
    <row r="33" spans="1:10" x14ac:dyDescent="0.25">
      <c r="A33">
        <v>6</v>
      </c>
      <c r="B33">
        <v>26</v>
      </c>
      <c r="C33">
        <v>2015073139</v>
      </c>
      <c r="D33" t="s">
        <v>2013</v>
      </c>
      <c r="E33">
        <v>2004</v>
      </c>
      <c r="F33" t="s">
        <v>58</v>
      </c>
      <c r="G33" t="s">
        <v>2014</v>
      </c>
      <c r="H33" t="s">
        <v>1673</v>
      </c>
      <c r="I33">
        <v>124.57</v>
      </c>
      <c r="J33" t="str">
        <f>VLOOKUP(C33,'2018 EOS List'!A:B,2,FALSE)</f>
        <v>Chloe</v>
      </c>
    </row>
    <row r="34" spans="1:10" x14ac:dyDescent="0.25">
      <c r="A34">
        <v>7</v>
      </c>
      <c r="B34">
        <v>22</v>
      </c>
      <c r="C34">
        <v>201306112</v>
      </c>
      <c r="D34" t="s">
        <v>2015</v>
      </c>
      <c r="E34">
        <v>2004</v>
      </c>
      <c r="F34" t="s">
        <v>58</v>
      </c>
      <c r="G34" t="s">
        <v>2016</v>
      </c>
      <c r="H34" t="s">
        <v>2017</v>
      </c>
      <c r="I34">
        <v>129.51</v>
      </c>
      <c r="J34" t="str">
        <f>VLOOKUP(C34,'2018 EOS List'!A:B,2,FALSE)</f>
        <v>Sophia</v>
      </c>
    </row>
    <row r="35" spans="1:10" x14ac:dyDescent="0.25">
      <c r="A35">
        <v>8</v>
      </c>
      <c r="B35">
        <v>24</v>
      </c>
      <c r="C35">
        <v>201306271</v>
      </c>
      <c r="D35" t="s">
        <v>2018</v>
      </c>
      <c r="E35">
        <v>2004</v>
      </c>
      <c r="F35" t="s">
        <v>58</v>
      </c>
      <c r="G35" t="s">
        <v>2019</v>
      </c>
      <c r="H35" t="s">
        <v>2020</v>
      </c>
      <c r="I35">
        <v>130.53</v>
      </c>
      <c r="J35" t="str">
        <f>VLOOKUP(C35,'2018 EOS List'!A:B,2,FALSE)</f>
        <v>Charlie</v>
      </c>
    </row>
    <row r="36" spans="1:10" x14ac:dyDescent="0.25">
      <c r="A36">
        <v>9</v>
      </c>
      <c r="B36">
        <v>20</v>
      </c>
      <c r="C36">
        <v>201301514</v>
      </c>
      <c r="D36" t="s">
        <v>2021</v>
      </c>
      <c r="E36">
        <v>2003</v>
      </c>
      <c r="F36" t="s">
        <v>58</v>
      </c>
      <c r="G36" t="s">
        <v>2022</v>
      </c>
      <c r="H36" t="s">
        <v>2023</v>
      </c>
      <c r="I36">
        <v>160.47</v>
      </c>
      <c r="J36" t="str">
        <f>VLOOKUP(C36,'2018 EOS List'!A:B,2,FALSE)</f>
        <v>Jenna</v>
      </c>
    </row>
    <row r="37" spans="1:10" x14ac:dyDescent="0.25">
      <c r="A37">
        <v>10</v>
      </c>
      <c r="B37">
        <v>15</v>
      </c>
      <c r="C37">
        <v>201307621</v>
      </c>
      <c r="D37" t="s">
        <v>2024</v>
      </c>
      <c r="E37">
        <v>2003</v>
      </c>
      <c r="F37" t="s">
        <v>58</v>
      </c>
      <c r="G37" t="s">
        <v>2025</v>
      </c>
      <c r="H37" t="s">
        <v>2026</v>
      </c>
      <c r="I37">
        <v>160.91</v>
      </c>
      <c r="J37" t="str">
        <f>VLOOKUP(C37,'2018 EOS List'!A:B,2,FALSE)</f>
        <v>Meg</v>
      </c>
    </row>
    <row r="38" spans="1:10" x14ac:dyDescent="0.25">
      <c r="A38">
        <v>11</v>
      </c>
      <c r="B38">
        <v>29</v>
      </c>
      <c r="C38">
        <v>2014092509</v>
      </c>
      <c r="D38" t="s">
        <v>2027</v>
      </c>
      <c r="E38">
        <v>2004</v>
      </c>
      <c r="F38" t="s">
        <v>58</v>
      </c>
      <c r="G38" t="s">
        <v>2028</v>
      </c>
      <c r="H38" t="s">
        <v>2029</v>
      </c>
      <c r="I38">
        <v>163.24</v>
      </c>
      <c r="J38" t="str">
        <f>VLOOKUP(C38,'2018 EOS List'!A:B,2,FALSE)</f>
        <v>Sophia</v>
      </c>
    </row>
    <row r="39" spans="1:10" x14ac:dyDescent="0.25">
      <c r="A39">
        <v>12</v>
      </c>
      <c r="B39">
        <v>21</v>
      </c>
      <c r="C39">
        <v>2014082200</v>
      </c>
      <c r="D39" t="s">
        <v>2030</v>
      </c>
      <c r="E39">
        <v>2003</v>
      </c>
      <c r="F39" t="s">
        <v>58</v>
      </c>
      <c r="G39" t="s">
        <v>2031</v>
      </c>
      <c r="H39" t="s">
        <v>2032</v>
      </c>
      <c r="I39">
        <v>169.49</v>
      </c>
      <c r="J39" t="str">
        <f>VLOOKUP(C39,'2018 EOS List'!A:B,2,FALSE)</f>
        <v>Francesca</v>
      </c>
    </row>
    <row r="40" spans="1:10" x14ac:dyDescent="0.25">
      <c r="A40">
        <v>13</v>
      </c>
      <c r="B40">
        <v>16</v>
      </c>
      <c r="C40">
        <v>2014061818</v>
      </c>
      <c r="D40" t="s">
        <v>2033</v>
      </c>
      <c r="E40">
        <v>2004</v>
      </c>
      <c r="F40" t="s">
        <v>58</v>
      </c>
      <c r="G40" t="s">
        <v>2034</v>
      </c>
      <c r="H40" t="s">
        <v>1635</v>
      </c>
      <c r="I40">
        <v>169.78</v>
      </c>
      <c r="J40" t="str">
        <f>VLOOKUP(C40,'2018 EOS List'!A:B,2,FALSE)</f>
        <v>Molly</v>
      </c>
    </row>
    <row r="41" spans="1:10" x14ac:dyDescent="0.25">
      <c r="A41">
        <v>14</v>
      </c>
      <c r="B41">
        <v>19</v>
      </c>
      <c r="C41">
        <v>2014072020</v>
      </c>
      <c r="D41" t="s">
        <v>2035</v>
      </c>
      <c r="E41">
        <v>2004</v>
      </c>
      <c r="F41" t="s">
        <v>58</v>
      </c>
      <c r="G41" t="s">
        <v>2036</v>
      </c>
      <c r="H41" t="s">
        <v>1071</v>
      </c>
      <c r="I41">
        <v>204.81</v>
      </c>
      <c r="J41" t="str">
        <f>VLOOKUP(C41,'2018 EOS List'!A:B,2,FALSE)</f>
        <v>Sonya</v>
      </c>
    </row>
    <row r="42" spans="1:10" x14ac:dyDescent="0.25">
      <c r="A42">
        <v>15</v>
      </c>
      <c r="B42">
        <v>28</v>
      </c>
      <c r="C42">
        <v>2015093768</v>
      </c>
      <c r="D42" t="s">
        <v>2037</v>
      </c>
      <c r="E42">
        <v>2004</v>
      </c>
      <c r="F42" t="s">
        <v>58</v>
      </c>
      <c r="G42" t="s">
        <v>2038</v>
      </c>
      <c r="H42" t="s">
        <v>960</v>
      </c>
      <c r="I42">
        <v>209.32</v>
      </c>
      <c r="J42" t="str">
        <f>VLOOKUP(C42,'2018 EOS List'!A:B,2,FALSE)</f>
        <v>Amelie</v>
      </c>
    </row>
    <row r="43" spans="1:10" x14ac:dyDescent="0.25">
      <c r="A43">
        <v>16</v>
      </c>
      <c r="B43">
        <v>30</v>
      </c>
      <c r="C43">
        <v>2017061784</v>
      </c>
      <c r="D43" t="s">
        <v>2039</v>
      </c>
      <c r="E43">
        <v>2003</v>
      </c>
      <c r="F43" t="s">
        <v>58</v>
      </c>
      <c r="G43" t="s">
        <v>2040</v>
      </c>
      <c r="H43" t="s">
        <v>2041</v>
      </c>
      <c r="I43">
        <v>256.70999999999998</v>
      </c>
      <c r="J43" t="str">
        <f>VLOOKUP(C43,'2018 EOS List'!A:B,2,FALSE)</f>
        <v>Annabel</v>
      </c>
    </row>
    <row r="44" spans="1:10" x14ac:dyDescent="0.25">
      <c r="J44" t="e">
        <f>VLOOKUP(C44,'2018 EOS List'!A:B,2,FALSE)</f>
        <v>#N/A</v>
      </c>
    </row>
    <row r="45" spans="1:10" x14ac:dyDescent="0.25">
      <c r="J45" t="e">
        <f>VLOOKUP(C45,'2018 EOS List'!A:B,2,FALSE)</f>
        <v>#N/A</v>
      </c>
    </row>
    <row r="46" spans="1:10" x14ac:dyDescent="0.25">
      <c r="A46" t="s">
        <v>1382</v>
      </c>
      <c r="J46" t="e">
        <f>VLOOKUP(C46,'2018 EOS List'!A:B,2,FALSE)</f>
        <v>#N/A</v>
      </c>
    </row>
    <row r="47" spans="1:10" x14ac:dyDescent="0.25">
      <c r="A47">
        <v>1</v>
      </c>
      <c r="B47">
        <v>70</v>
      </c>
      <c r="C47">
        <v>2016062270</v>
      </c>
      <c r="D47" t="s">
        <v>2042</v>
      </c>
      <c r="E47">
        <v>2001</v>
      </c>
      <c r="F47" t="s">
        <v>58</v>
      </c>
      <c r="G47" t="s">
        <v>2043</v>
      </c>
      <c r="I47">
        <v>172.54</v>
      </c>
      <c r="J47" t="str">
        <f>VLOOKUP(C47,'2018 EOS List'!A:B,2,FALSE)</f>
        <v>Lily</v>
      </c>
    </row>
    <row r="48" spans="1:10" x14ac:dyDescent="0.25">
      <c r="A48">
        <v>2</v>
      </c>
      <c r="B48">
        <v>67</v>
      </c>
      <c r="C48">
        <v>2018050257</v>
      </c>
      <c r="D48" t="s">
        <v>2044</v>
      </c>
      <c r="E48">
        <v>2001</v>
      </c>
      <c r="F48" t="s">
        <v>58</v>
      </c>
      <c r="G48" t="s">
        <v>2045</v>
      </c>
      <c r="H48" t="s">
        <v>2046</v>
      </c>
      <c r="I48">
        <v>173.12</v>
      </c>
      <c r="J48" t="str">
        <f>VLOOKUP(C48,'2018 EOS List'!A:B,2,FALSE)</f>
        <v>Ella</v>
      </c>
    </row>
    <row r="49" spans="1:10" x14ac:dyDescent="0.25">
      <c r="A49">
        <v>3</v>
      </c>
      <c r="B49">
        <v>32</v>
      </c>
      <c r="C49">
        <v>2018070402</v>
      </c>
      <c r="D49" t="s">
        <v>2047</v>
      </c>
      <c r="E49">
        <v>2002</v>
      </c>
      <c r="F49" t="s">
        <v>58</v>
      </c>
      <c r="G49" t="s">
        <v>2048</v>
      </c>
      <c r="H49" t="s">
        <v>2049</v>
      </c>
      <c r="I49">
        <v>239.55</v>
      </c>
      <c r="J49" t="str">
        <f>VLOOKUP(C49,'2018 EOS List'!A:B,2,FALSE)</f>
        <v>Bridget</v>
      </c>
    </row>
    <row r="50" spans="1:10" x14ac:dyDescent="0.25">
      <c r="A50">
        <v>4</v>
      </c>
      <c r="B50">
        <v>31</v>
      </c>
      <c r="C50">
        <v>2018070347</v>
      </c>
      <c r="D50" t="s">
        <v>2050</v>
      </c>
      <c r="E50">
        <v>2000</v>
      </c>
      <c r="F50" t="s">
        <v>58</v>
      </c>
      <c r="G50" t="s">
        <v>2051</v>
      </c>
      <c r="H50" t="s">
        <v>2052</v>
      </c>
      <c r="I50">
        <v>488.27</v>
      </c>
      <c r="J50" t="str">
        <f>VLOOKUP(C50,'2018 EOS List'!A:B,2,FALSE)</f>
        <v>Georgie</v>
      </c>
    </row>
    <row r="51" spans="1:10" x14ac:dyDescent="0.25">
      <c r="J51" t="e">
        <f>VLOOKUP(C51,'2018 EOS List'!A:B,2,FALSE)</f>
        <v>#N/A</v>
      </c>
    </row>
    <row r="52" spans="1:10" x14ac:dyDescent="0.25">
      <c r="J52" t="e">
        <f>VLOOKUP(C52,'2018 EOS List'!A:B,2,FALSE)</f>
        <v>#N/A</v>
      </c>
    </row>
    <row r="53" spans="1:10" x14ac:dyDescent="0.25">
      <c r="A53" t="s">
        <v>1388</v>
      </c>
      <c r="J53" t="e">
        <f>VLOOKUP(C53,'2018 EOS List'!A:B,2,FALSE)</f>
        <v>#N/A</v>
      </c>
    </row>
    <row r="54" spans="1:10" x14ac:dyDescent="0.25">
      <c r="A54">
        <v>1</v>
      </c>
      <c r="B54">
        <v>35</v>
      </c>
      <c r="C54">
        <v>201307660</v>
      </c>
      <c r="D54" t="s">
        <v>2053</v>
      </c>
      <c r="E54">
        <v>2005</v>
      </c>
      <c r="F54" t="s">
        <v>58</v>
      </c>
      <c r="G54" t="s">
        <v>2054</v>
      </c>
      <c r="I54">
        <v>99.09</v>
      </c>
      <c r="J54" t="str">
        <f>VLOOKUP(C54,'2018 EOS List'!A:B,2,FALSE)</f>
        <v>Alec</v>
      </c>
    </row>
    <row r="55" spans="1:10" x14ac:dyDescent="0.25">
      <c r="A55">
        <v>2</v>
      </c>
      <c r="B55">
        <v>37</v>
      </c>
      <c r="C55">
        <v>201307849</v>
      </c>
      <c r="D55" t="s">
        <v>2055</v>
      </c>
      <c r="E55">
        <v>2005</v>
      </c>
      <c r="F55" t="s">
        <v>636</v>
      </c>
      <c r="G55" t="s">
        <v>2056</v>
      </c>
      <c r="H55" t="s">
        <v>2057</v>
      </c>
      <c r="I55">
        <v>126.21</v>
      </c>
      <c r="J55" t="str">
        <f>VLOOKUP(C55,'2018 EOS List'!A:B,2,FALSE)</f>
        <v>Sammie</v>
      </c>
    </row>
    <row r="56" spans="1:10" x14ac:dyDescent="0.25">
      <c r="A56">
        <v>3</v>
      </c>
      <c r="B56">
        <v>44</v>
      </c>
      <c r="C56">
        <v>2017080030</v>
      </c>
      <c r="D56" t="s">
        <v>2058</v>
      </c>
      <c r="E56">
        <v>2005</v>
      </c>
      <c r="F56" t="s">
        <v>97</v>
      </c>
      <c r="G56" t="s">
        <v>1955</v>
      </c>
      <c r="H56" t="s">
        <v>2059</v>
      </c>
      <c r="I56">
        <v>129.19999999999999</v>
      </c>
      <c r="J56" t="str">
        <f>VLOOKUP(C56,'2018 EOS List'!A:B,2,FALSE)</f>
        <v>Dohyun</v>
      </c>
    </row>
    <row r="57" spans="1:10" x14ac:dyDescent="0.25">
      <c r="A57">
        <v>4</v>
      </c>
      <c r="B57">
        <v>43</v>
      </c>
      <c r="C57">
        <v>201307704</v>
      </c>
      <c r="D57" t="s">
        <v>2060</v>
      </c>
      <c r="E57">
        <v>2005</v>
      </c>
      <c r="F57" t="s">
        <v>58</v>
      </c>
      <c r="G57" t="s">
        <v>1858</v>
      </c>
      <c r="H57" t="s">
        <v>1804</v>
      </c>
      <c r="I57">
        <v>132.94999999999999</v>
      </c>
      <c r="J57" t="str">
        <f>VLOOKUP(C57,'2018 EOS List'!A:B,2,FALSE)</f>
        <v>Jesse</v>
      </c>
    </row>
    <row r="58" spans="1:10" x14ac:dyDescent="0.25">
      <c r="A58">
        <v>5</v>
      </c>
      <c r="B58">
        <v>42</v>
      </c>
      <c r="C58">
        <v>2018070381</v>
      </c>
      <c r="D58" t="s">
        <v>2061</v>
      </c>
      <c r="E58">
        <v>2006</v>
      </c>
      <c r="F58" t="s">
        <v>561</v>
      </c>
      <c r="G58" t="s">
        <v>2062</v>
      </c>
      <c r="H58" t="s">
        <v>2063</v>
      </c>
      <c r="I58">
        <v>143.59</v>
      </c>
      <c r="J58" t="str">
        <f>VLOOKUP(C58,'2018 EOS List'!A:B,2,FALSE)</f>
        <v>Hemi</v>
      </c>
    </row>
    <row r="59" spans="1:10" x14ac:dyDescent="0.25">
      <c r="A59">
        <v>6</v>
      </c>
      <c r="B59">
        <v>38</v>
      </c>
      <c r="C59">
        <v>2016071183</v>
      </c>
      <c r="D59" t="s">
        <v>2064</v>
      </c>
      <c r="E59">
        <v>2006</v>
      </c>
      <c r="F59" t="s">
        <v>58</v>
      </c>
      <c r="G59" t="s">
        <v>2065</v>
      </c>
      <c r="H59" t="s">
        <v>989</v>
      </c>
      <c r="I59">
        <v>154.22</v>
      </c>
      <c r="J59" t="str">
        <f>VLOOKUP(C59,'2018 EOS List'!A:B,2,FALSE)</f>
        <v>Sebastian</v>
      </c>
    </row>
    <row r="60" spans="1:10" x14ac:dyDescent="0.25">
      <c r="A60">
        <v>7</v>
      </c>
      <c r="B60">
        <v>36</v>
      </c>
      <c r="C60">
        <v>2013091328</v>
      </c>
      <c r="D60" t="s">
        <v>2066</v>
      </c>
      <c r="E60">
        <v>2005</v>
      </c>
      <c r="F60" t="s">
        <v>58</v>
      </c>
      <c r="G60" t="s">
        <v>2067</v>
      </c>
      <c r="H60" t="s">
        <v>2068</v>
      </c>
      <c r="I60">
        <v>157.66999999999999</v>
      </c>
      <c r="J60" t="str">
        <f>VLOOKUP(C60,'2018 EOS List'!A:B,2,FALSE)</f>
        <v>Thomas</v>
      </c>
    </row>
    <row r="61" spans="1:10" x14ac:dyDescent="0.25">
      <c r="A61">
        <v>8</v>
      </c>
      <c r="B61">
        <v>47</v>
      </c>
      <c r="C61">
        <v>201307764</v>
      </c>
      <c r="D61" t="s">
        <v>2069</v>
      </c>
      <c r="E61">
        <v>2005</v>
      </c>
      <c r="F61" t="s">
        <v>58</v>
      </c>
      <c r="G61" t="s">
        <v>2070</v>
      </c>
      <c r="H61" t="s">
        <v>2071</v>
      </c>
      <c r="I61">
        <v>164.71</v>
      </c>
      <c r="J61" t="str">
        <f>VLOOKUP(C61,'2018 EOS List'!A:B,2,FALSE)</f>
        <v>Henri</v>
      </c>
    </row>
    <row r="62" spans="1:10" x14ac:dyDescent="0.25">
      <c r="A62">
        <v>9</v>
      </c>
      <c r="B62">
        <v>40</v>
      </c>
      <c r="C62">
        <v>201306500</v>
      </c>
      <c r="D62" t="s">
        <v>2072</v>
      </c>
      <c r="E62">
        <v>2006</v>
      </c>
      <c r="F62" t="s">
        <v>58</v>
      </c>
      <c r="G62" t="s">
        <v>2073</v>
      </c>
      <c r="H62" t="s">
        <v>2074</v>
      </c>
      <c r="I62">
        <v>176.84</v>
      </c>
      <c r="J62" t="str">
        <f>VLOOKUP(C62,'2018 EOS List'!A:B,2,FALSE)</f>
        <v>Luke</v>
      </c>
    </row>
    <row r="63" spans="1:10" x14ac:dyDescent="0.25">
      <c r="A63">
        <v>10</v>
      </c>
      <c r="B63">
        <v>33</v>
      </c>
      <c r="C63">
        <v>201307906</v>
      </c>
      <c r="D63" t="s">
        <v>2075</v>
      </c>
      <c r="E63">
        <v>2005</v>
      </c>
      <c r="F63" t="s">
        <v>58</v>
      </c>
      <c r="G63" t="s">
        <v>2076</v>
      </c>
      <c r="H63" t="s">
        <v>2077</v>
      </c>
      <c r="I63">
        <v>203.36</v>
      </c>
      <c r="J63" t="str">
        <f>VLOOKUP(C63,'2018 EOS List'!A:B,2,FALSE)</f>
        <v>Henry</v>
      </c>
    </row>
    <row r="64" spans="1:10" x14ac:dyDescent="0.25">
      <c r="A64">
        <v>11</v>
      </c>
      <c r="B64">
        <v>46</v>
      </c>
      <c r="C64">
        <v>201307900</v>
      </c>
      <c r="D64" t="s">
        <v>2078</v>
      </c>
      <c r="E64">
        <v>2006</v>
      </c>
      <c r="F64" t="s">
        <v>58</v>
      </c>
      <c r="G64" t="s">
        <v>2079</v>
      </c>
      <c r="H64" t="s">
        <v>2080</v>
      </c>
      <c r="I64">
        <v>203.96</v>
      </c>
      <c r="J64" t="str">
        <f>VLOOKUP(C64,'2018 EOS List'!A:B,2,FALSE)</f>
        <v>Harry</v>
      </c>
    </row>
    <row r="65" spans="1:10" x14ac:dyDescent="0.25">
      <c r="A65">
        <v>12</v>
      </c>
      <c r="B65">
        <v>69</v>
      </c>
      <c r="C65">
        <v>2015073117</v>
      </c>
      <c r="D65" t="s">
        <v>2081</v>
      </c>
      <c r="E65">
        <v>2006</v>
      </c>
      <c r="F65" t="s">
        <v>58</v>
      </c>
      <c r="G65" t="s">
        <v>2082</v>
      </c>
      <c r="H65" t="s">
        <v>2032</v>
      </c>
      <c r="I65">
        <v>206.5</v>
      </c>
      <c r="J65" t="str">
        <f>VLOOKUP(C65,'2018 EOS List'!A:B,2,FALSE)</f>
        <v>Dominic</v>
      </c>
    </row>
    <row r="66" spans="1:10" x14ac:dyDescent="0.25">
      <c r="A66">
        <v>13</v>
      </c>
      <c r="B66">
        <v>34</v>
      </c>
      <c r="C66">
        <v>2017090130</v>
      </c>
      <c r="D66" t="s">
        <v>2083</v>
      </c>
      <c r="E66">
        <v>2005</v>
      </c>
      <c r="F66" t="s">
        <v>58</v>
      </c>
      <c r="G66" t="s">
        <v>2084</v>
      </c>
      <c r="H66" t="s">
        <v>2085</v>
      </c>
      <c r="I66">
        <v>225.68</v>
      </c>
      <c r="J66" t="str">
        <f>VLOOKUP(C66,'2018 EOS List'!A:B,2,FALSE)</f>
        <v>Charles</v>
      </c>
    </row>
    <row r="67" spans="1:10" x14ac:dyDescent="0.25">
      <c r="A67">
        <v>14</v>
      </c>
      <c r="B67">
        <v>39</v>
      </c>
      <c r="C67">
        <v>2017080065</v>
      </c>
      <c r="D67" t="s">
        <v>2086</v>
      </c>
      <c r="E67">
        <v>2005</v>
      </c>
      <c r="F67" t="s">
        <v>58</v>
      </c>
      <c r="G67" t="s">
        <v>2087</v>
      </c>
      <c r="H67" t="s">
        <v>2088</v>
      </c>
      <c r="I67">
        <v>229.58</v>
      </c>
      <c r="J67" t="str">
        <f>VLOOKUP(C67,'2018 EOS List'!A:B,2,FALSE)</f>
        <v>Angus</v>
      </c>
    </row>
    <row r="68" spans="1:10" x14ac:dyDescent="0.25">
      <c r="A68">
        <v>15</v>
      </c>
      <c r="B68">
        <v>45</v>
      </c>
      <c r="C68">
        <v>2017090153</v>
      </c>
      <c r="D68" t="s">
        <v>2089</v>
      </c>
      <c r="E68">
        <v>2006</v>
      </c>
      <c r="F68" t="s">
        <v>58</v>
      </c>
      <c r="G68" t="s">
        <v>1152</v>
      </c>
      <c r="H68" t="s">
        <v>2090</v>
      </c>
      <c r="I68">
        <v>255.64</v>
      </c>
      <c r="J68" t="str">
        <f>VLOOKUP(C68,'2018 EOS List'!A:B,2,FALSE)</f>
        <v>Sam</v>
      </c>
    </row>
    <row r="69" spans="1:10" x14ac:dyDescent="0.25">
      <c r="A69">
        <v>16</v>
      </c>
      <c r="B69">
        <v>48</v>
      </c>
      <c r="C69">
        <v>2017061786</v>
      </c>
      <c r="D69" t="s">
        <v>2091</v>
      </c>
      <c r="E69">
        <v>2005</v>
      </c>
      <c r="F69" t="s">
        <v>58</v>
      </c>
      <c r="G69" t="s">
        <v>2092</v>
      </c>
      <c r="H69" t="s">
        <v>1237</v>
      </c>
      <c r="I69">
        <v>283.20999999999998</v>
      </c>
      <c r="J69" t="str">
        <f>VLOOKUP(C69,'2018 EOS List'!A:B,2,FALSE)</f>
        <v>Alexander</v>
      </c>
    </row>
    <row r="70" spans="1:10" x14ac:dyDescent="0.25">
      <c r="A70">
        <v>17</v>
      </c>
      <c r="B70">
        <v>50</v>
      </c>
      <c r="C70">
        <v>2014071995</v>
      </c>
      <c r="D70" t="s">
        <v>2093</v>
      </c>
      <c r="E70">
        <v>2006</v>
      </c>
      <c r="F70" t="s">
        <v>58</v>
      </c>
      <c r="G70" t="s">
        <v>2094</v>
      </c>
      <c r="H70" t="s">
        <v>2095</v>
      </c>
      <c r="I70">
        <v>295.64</v>
      </c>
      <c r="J70" t="str">
        <f>VLOOKUP(C70,'2018 EOS List'!A:B,2,FALSE)</f>
        <v>Samson</v>
      </c>
    </row>
    <row r="71" spans="1:10" x14ac:dyDescent="0.25">
      <c r="A71">
        <v>18</v>
      </c>
      <c r="B71">
        <v>49</v>
      </c>
      <c r="C71">
        <v>2017033958</v>
      </c>
      <c r="D71" t="s">
        <v>2096</v>
      </c>
      <c r="E71">
        <v>2006</v>
      </c>
      <c r="F71" t="s">
        <v>58</v>
      </c>
      <c r="G71" t="s">
        <v>2097</v>
      </c>
      <c r="H71" t="s">
        <v>2098</v>
      </c>
      <c r="I71">
        <v>299.24</v>
      </c>
      <c r="J71" t="str">
        <f>VLOOKUP(C71,'2018 EOS List'!A:B,2,FALSE)</f>
        <v>Fergus</v>
      </c>
    </row>
    <row r="72" spans="1:10" x14ac:dyDescent="0.25">
      <c r="J72" t="e">
        <f>VLOOKUP(C72,'2018 EOS List'!A:B,2,FALSE)</f>
        <v>#N/A</v>
      </c>
    </row>
    <row r="73" spans="1:10" x14ac:dyDescent="0.25">
      <c r="J73" t="e">
        <f>VLOOKUP(C73,'2018 EOS List'!A:B,2,FALSE)</f>
        <v>#N/A</v>
      </c>
    </row>
    <row r="74" spans="1:10" x14ac:dyDescent="0.25">
      <c r="A74" t="s">
        <v>1410</v>
      </c>
      <c r="J74" t="e">
        <f>VLOOKUP(C74,'2018 EOS List'!A:B,2,FALSE)</f>
        <v>#N/A</v>
      </c>
    </row>
    <row r="75" spans="1:10" x14ac:dyDescent="0.25">
      <c r="A75">
        <v>1</v>
      </c>
      <c r="B75">
        <v>57</v>
      </c>
      <c r="C75">
        <v>201306189</v>
      </c>
      <c r="D75" t="s">
        <v>2099</v>
      </c>
      <c r="E75">
        <v>2003</v>
      </c>
      <c r="F75" t="s">
        <v>58</v>
      </c>
      <c r="G75" t="s">
        <v>2100</v>
      </c>
      <c r="I75">
        <v>78.12</v>
      </c>
      <c r="J75" t="str">
        <f>VLOOKUP(C75,'2018 EOS List'!A:B,2,FALSE)</f>
        <v>Harrison</v>
      </c>
    </row>
    <row r="76" spans="1:10" x14ac:dyDescent="0.25">
      <c r="A76">
        <v>2</v>
      </c>
      <c r="B76">
        <v>62</v>
      </c>
      <c r="C76">
        <v>201306324</v>
      </c>
      <c r="D76" t="s">
        <v>2101</v>
      </c>
      <c r="E76">
        <v>2003</v>
      </c>
      <c r="F76" t="s">
        <v>58</v>
      </c>
      <c r="G76" t="s">
        <v>1947</v>
      </c>
      <c r="H76" t="s">
        <v>2102</v>
      </c>
      <c r="I76">
        <v>90.25</v>
      </c>
      <c r="J76" t="str">
        <f>VLOOKUP(C76,'2018 EOS List'!A:B,2,FALSE)</f>
        <v>Sam</v>
      </c>
    </row>
    <row r="77" spans="1:10" x14ac:dyDescent="0.25">
      <c r="A77">
        <v>3</v>
      </c>
      <c r="B77">
        <v>55</v>
      </c>
      <c r="C77">
        <v>2018080534</v>
      </c>
      <c r="D77" t="s">
        <v>2103</v>
      </c>
      <c r="E77">
        <v>2003</v>
      </c>
      <c r="F77" t="s">
        <v>636</v>
      </c>
      <c r="G77" t="s">
        <v>2104</v>
      </c>
      <c r="H77" t="s">
        <v>2105</v>
      </c>
      <c r="I77">
        <v>91.15</v>
      </c>
      <c r="J77" t="str">
        <f>VLOOKUP(C77,'2018 EOS List'!A:B,2,FALSE)</f>
        <v>Harrison</v>
      </c>
    </row>
    <row r="78" spans="1:10" x14ac:dyDescent="0.25">
      <c r="A78">
        <v>4</v>
      </c>
      <c r="B78">
        <v>56</v>
      </c>
      <c r="C78">
        <v>2018080533</v>
      </c>
      <c r="D78" t="s">
        <v>2106</v>
      </c>
      <c r="E78">
        <v>2004</v>
      </c>
      <c r="F78" t="s">
        <v>636</v>
      </c>
      <c r="G78" t="s">
        <v>2107</v>
      </c>
      <c r="H78" t="s">
        <v>2108</v>
      </c>
      <c r="I78">
        <v>107.93</v>
      </c>
      <c r="J78" t="str">
        <f>VLOOKUP(C78,'2018 EOS List'!A:B,2,FALSE)</f>
        <v>Campbell</v>
      </c>
    </row>
    <row r="79" spans="1:10" x14ac:dyDescent="0.25">
      <c r="A79">
        <v>5</v>
      </c>
      <c r="B79">
        <v>59</v>
      </c>
      <c r="C79">
        <v>2014061820</v>
      </c>
      <c r="D79" t="s">
        <v>2109</v>
      </c>
      <c r="E79">
        <v>2003</v>
      </c>
      <c r="F79" t="s">
        <v>58</v>
      </c>
      <c r="G79" t="s">
        <v>2110</v>
      </c>
      <c r="H79" t="s">
        <v>2059</v>
      </c>
      <c r="I79">
        <v>108.23</v>
      </c>
      <c r="J79" t="str">
        <f>VLOOKUP(C79,'2018 EOS List'!A:B,2,FALSE)</f>
        <v>James</v>
      </c>
    </row>
    <row r="80" spans="1:10" x14ac:dyDescent="0.25">
      <c r="A80">
        <v>6</v>
      </c>
      <c r="B80">
        <v>52</v>
      </c>
      <c r="C80">
        <v>201307933</v>
      </c>
      <c r="D80" t="s">
        <v>2111</v>
      </c>
      <c r="E80">
        <v>2003</v>
      </c>
      <c r="F80" t="s">
        <v>58</v>
      </c>
      <c r="G80" t="s">
        <v>2112</v>
      </c>
      <c r="H80" t="s">
        <v>1222</v>
      </c>
      <c r="I80">
        <v>110.78</v>
      </c>
      <c r="J80" t="str">
        <f>VLOOKUP(C80,'2018 EOS List'!A:B,2,FALSE)</f>
        <v>Henri</v>
      </c>
    </row>
    <row r="81" spans="1:10" x14ac:dyDescent="0.25">
      <c r="A81">
        <v>7</v>
      </c>
      <c r="B81">
        <v>53</v>
      </c>
      <c r="C81">
        <v>201307926</v>
      </c>
      <c r="D81" t="s">
        <v>2113</v>
      </c>
      <c r="E81">
        <v>2003</v>
      </c>
      <c r="F81" t="s">
        <v>58</v>
      </c>
      <c r="G81" t="s">
        <v>2114</v>
      </c>
      <c r="H81" t="s">
        <v>2115</v>
      </c>
      <c r="I81">
        <v>114.37</v>
      </c>
      <c r="J81" t="str">
        <f>VLOOKUP(C81,'2018 EOS List'!A:B,2,FALSE)</f>
        <v>Albie</v>
      </c>
    </row>
    <row r="82" spans="1:10" x14ac:dyDescent="0.25">
      <c r="A82">
        <v>8</v>
      </c>
      <c r="B82">
        <v>51</v>
      </c>
      <c r="C82">
        <v>201306326</v>
      </c>
      <c r="D82" t="s">
        <v>2116</v>
      </c>
      <c r="E82">
        <v>2004</v>
      </c>
      <c r="F82" t="s">
        <v>58</v>
      </c>
      <c r="G82" t="s">
        <v>2117</v>
      </c>
      <c r="H82" t="s">
        <v>2118</v>
      </c>
      <c r="I82">
        <v>121.11</v>
      </c>
      <c r="J82" t="str">
        <f>VLOOKUP(C82,'2018 EOS List'!A:B,2,FALSE)</f>
        <v>Sam</v>
      </c>
    </row>
    <row r="83" spans="1:10" x14ac:dyDescent="0.25">
      <c r="A83">
        <v>9</v>
      </c>
      <c r="B83">
        <v>54</v>
      </c>
      <c r="C83">
        <v>2014061778</v>
      </c>
      <c r="D83" t="s">
        <v>2119</v>
      </c>
      <c r="E83">
        <v>2004</v>
      </c>
      <c r="F83" t="s">
        <v>58</v>
      </c>
      <c r="G83" t="s">
        <v>2120</v>
      </c>
      <c r="H83" t="s">
        <v>2121</v>
      </c>
      <c r="I83">
        <v>126.81</v>
      </c>
      <c r="J83" t="str">
        <f>VLOOKUP(C83,'2018 EOS List'!A:B,2,FALSE)</f>
        <v>Jack</v>
      </c>
    </row>
    <row r="84" spans="1:10" x14ac:dyDescent="0.25">
      <c r="A84">
        <v>10</v>
      </c>
      <c r="B84">
        <v>63</v>
      </c>
      <c r="C84">
        <v>201306499</v>
      </c>
      <c r="D84" t="s">
        <v>2122</v>
      </c>
      <c r="E84">
        <v>2004</v>
      </c>
      <c r="F84" t="s">
        <v>58</v>
      </c>
      <c r="G84" t="s">
        <v>1858</v>
      </c>
      <c r="H84" t="s">
        <v>1256</v>
      </c>
      <c r="I84">
        <v>132.94999999999999</v>
      </c>
      <c r="J84" t="str">
        <f>VLOOKUP(C84,'2018 EOS List'!A:B,2,FALSE)</f>
        <v>Aidan</v>
      </c>
    </row>
    <row r="85" spans="1:10" x14ac:dyDescent="0.25">
      <c r="A85">
        <v>11</v>
      </c>
      <c r="B85">
        <v>64</v>
      </c>
      <c r="C85">
        <v>201306312</v>
      </c>
      <c r="D85" t="s">
        <v>2123</v>
      </c>
      <c r="E85">
        <v>2004</v>
      </c>
      <c r="F85" t="s">
        <v>58</v>
      </c>
      <c r="G85" t="s">
        <v>2124</v>
      </c>
      <c r="H85" t="s">
        <v>2125</v>
      </c>
      <c r="I85">
        <v>134.44999999999999</v>
      </c>
      <c r="J85" t="str">
        <f>VLOOKUP(C85,'2018 EOS List'!A:B,2,FALSE)</f>
        <v>Ben</v>
      </c>
    </row>
    <row r="86" spans="1:10" x14ac:dyDescent="0.25">
      <c r="A86">
        <v>12</v>
      </c>
      <c r="B86">
        <v>60</v>
      </c>
      <c r="C86">
        <v>2015063056</v>
      </c>
      <c r="D86" t="s">
        <v>2126</v>
      </c>
      <c r="E86">
        <v>2003</v>
      </c>
      <c r="F86" t="s">
        <v>58</v>
      </c>
      <c r="G86" t="s">
        <v>2127</v>
      </c>
      <c r="H86" t="s">
        <v>1462</v>
      </c>
      <c r="I86">
        <v>172.65</v>
      </c>
      <c r="J86" t="str">
        <f>VLOOKUP(C86,'2018 EOS List'!A:B,2,FALSE)</f>
        <v>Tom</v>
      </c>
    </row>
    <row r="87" spans="1:10" x14ac:dyDescent="0.25">
      <c r="A87">
        <v>13</v>
      </c>
      <c r="B87">
        <v>58</v>
      </c>
      <c r="C87">
        <v>2014071988</v>
      </c>
      <c r="D87" t="s">
        <v>2128</v>
      </c>
      <c r="E87">
        <v>2003</v>
      </c>
      <c r="F87" t="s">
        <v>58</v>
      </c>
      <c r="G87" t="s">
        <v>2129</v>
      </c>
      <c r="H87" t="s">
        <v>2029</v>
      </c>
      <c r="I87">
        <v>179.09</v>
      </c>
      <c r="J87" t="str">
        <f>VLOOKUP(C87,'2018 EOS List'!A:B,2,FALSE)</f>
        <v>Samuel</v>
      </c>
    </row>
    <row r="88" spans="1:10" x14ac:dyDescent="0.25">
      <c r="A88">
        <v>14</v>
      </c>
      <c r="B88">
        <v>61</v>
      </c>
      <c r="C88">
        <v>2015073124</v>
      </c>
      <c r="D88" t="s">
        <v>2130</v>
      </c>
      <c r="E88">
        <v>2004</v>
      </c>
      <c r="F88" t="s">
        <v>58</v>
      </c>
      <c r="G88" t="s">
        <v>2131</v>
      </c>
      <c r="H88" t="s">
        <v>2132</v>
      </c>
      <c r="I88">
        <v>183.88</v>
      </c>
      <c r="J88" t="str">
        <f>VLOOKUP(C88,'2018 EOS List'!A:B,2,FALSE)</f>
        <v>Jack</v>
      </c>
    </row>
    <row r="89" spans="1:10" x14ac:dyDescent="0.25">
      <c r="J89" t="e">
        <f>VLOOKUP(C89,'2018 EOS List'!A:B,2,FALSE)</f>
        <v>#N/A</v>
      </c>
    </row>
    <row r="90" spans="1:10" x14ac:dyDescent="0.25">
      <c r="J90" t="e">
        <f>VLOOKUP(C90,'2018 EOS List'!A:B,2,FALSE)</f>
        <v>#N/A</v>
      </c>
    </row>
    <row r="91" spans="1:10" x14ac:dyDescent="0.25">
      <c r="A91" t="s">
        <v>1432</v>
      </c>
      <c r="J91" t="e">
        <f>VLOOKUP(C91,'2018 EOS List'!A:B,2,FALSE)</f>
        <v>#N/A</v>
      </c>
    </row>
    <row r="92" spans="1:10" x14ac:dyDescent="0.25">
      <c r="A92">
        <v>1</v>
      </c>
      <c r="B92">
        <v>71</v>
      </c>
      <c r="C92">
        <v>2015093657</v>
      </c>
      <c r="D92" t="s">
        <v>2133</v>
      </c>
      <c r="E92">
        <v>2000</v>
      </c>
      <c r="F92" t="s">
        <v>58</v>
      </c>
      <c r="G92" t="s">
        <v>1868</v>
      </c>
      <c r="I92">
        <v>228.38</v>
      </c>
      <c r="J92" t="str">
        <f>VLOOKUP(C92,'2018 EOS List'!A:B,2,FALSE)</f>
        <v>Gregor</v>
      </c>
    </row>
    <row r="93" spans="1:10" x14ac:dyDescent="0.25">
      <c r="A93">
        <v>2</v>
      </c>
      <c r="B93">
        <v>65</v>
      </c>
      <c r="C93">
        <v>2017080066</v>
      </c>
      <c r="D93" t="s">
        <v>2134</v>
      </c>
      <c r="E93">
        <v>2002</v>
      </c>
      <c r="F93" t="s">
        <v>97</v>
      </c>
      <c r="G93" t="s">
        <v>2135</v>
      </c>
      <c r="H93" t="s">
        <v>2136</v>
      </c>
      <c r="I93">
        <v>228.53</v>
      </c>
      <c r="J93" t="str">
        <f>VLOOKUP(C93,'2018 EOS List'!A:B,2,FALSE)</f>
        <v>Seungjae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EF504-4DB2-42A7-8DE7-8CDFC1A98F6E}">
  <dimension ref="A1:I92"/>
  <sheetViews>
    <sheetView workbookViewId="0">
      <selection activeCell="L8" sqref="L8"/>
    </sheetView>
  </sheetViews>
  <sheetFormatPr defaultRowHeight="15" x14ac:dyDescent="0.25"/>
  <cols>
    <col min="2" max="2" width="8.5703125" customWidth="1"/>
    <col min="3" max="3" width="11" bestFit="1" customWidth="1"/>
    <col min="4" max="4" width="24.5703125" bestFit="1" customWidth="1"/>
    <col min="5" max="5" width="5" bestFit="1" customWidth="1"/>
    <col min="6" max="6" width="7" bestFit="1" customWidth="1"/>
    <col min="7" max="8" width="8.140625" bestFit="1" customWidth="1"/>
    <col min="9" max="9" width="7" bestFit="1" customWidth="1"/>
  </cols>
  <sheetData>
    <row r="1" spans="1:9" x14ac:dyDescent="0.25">
      <c r="A1" t="s">
        <v>1961</v>
      </c>
    </row>
    <row r="3" spans="1:9" x14ac:dyDescent="0.25">
      <c r="A3" t="s">
        <v>2139</v>
      </c>
    </row>
    <row r="4" spans="1:9" x14ac:dyDescent="0.25">
      <c r="A4" t="s">
        <v>1963</v>
      </c>
    </row>
    <row r="6" spans="1:9" x14ac:dyDescent="0.25">
      <c r="A6" t="s">
        <v>712</v>
      </c>
      <c r="B6" t="s">
        <v>713</v>
      </c>
      <c r="C6" t="s">
        <v>714</v>
      </c>
      <c r="D6" t="s">
        <v>496</v>
      </c>
      <c r="E6" t="s">
        <v>715</v>
      </c>
      <c r="F6" t="s">
        <v>21</v>
      </c>
      <c r="G6" t="s">
        <v>716</v>
      </c>
      <c r="H6" t="s">
        <v>717</v>
      </c>
      <c r="I6" t="s">
        <v>704</v>
      </c>
    </row>
    <row r="9" spans="1:9" x14ac:dyDescent="0.25">
      <c r="A9" t="s">
        <v>1320</v>
      </c>
    </row>
    <row r="10" spans="1:9" x14ac:dyDescent="0.25">
      <c r="A10">
        <v>1</v>
      </c>
      <c r="B10">
        <v>1</v>
      </c>
      <c r="C10">
        <v>201307992</v>
      </c>
      <c r="D10" t="s">
        <v>1964</v>
      </c>
      <c r="E10">
        <v>2005</v>
      </c>
      <c r="F10" t="s">
        <v>58</v>
      </c>
      <c r="G10" t="s">
        <v>2140</v>
      </c>
      <c r="I10">
        <v>71.930000000000007</v>
      </c>
    </row>
    <row r="11" spans="1:9" x14ac:dyDescent="0.25">
      <c r="A11">
        <v>2</v>
      </c>
      <c r="B11">
        <v>6</v>
      </c>
      <c r="C11">
        <v>2014071989</v>
      </c>
      <c r="D11" t="s">
        <v>1966</v>
      </c>
      <c r="E11">
        <v>2005</v>
      </c>
      <c r="F11" t="s">
        <v>58</v>
      </c>
      <c r="G11" t="s">
        <v>2141</v>
      </c>
      <c r="H11" t="s">
        <v>2142</v>
      </c>
      <c r="I11">
        <v>81.67</v>
      </c>
    </row>
    <row r="12" spans="1:9" x14ac:dyDescent="0.25">
      <c r="A12">
        <v>3</v>
      </c>
      <c r="B12">
        <v>3</v>
      </c>
      <c r="C12">
        <v>2016071158</v>
      </c>
      <c r="D12" t="s">
        <v>1974</v>
      </c>
      <c r="E12">
        <v>2006</v>
      </c>
      <c r="F12" t="s">
        <v>58</v>
      </c>
      <c r="G12" t="s">
        <v>2143</v>
      </c>
      <c r="H12" t="s">
        <v>2144</v>
      </c>
      <c r="I12">
        <v>98.43</v>
      </c>
    </row>
    <row r="13" spans="1:9" x14ac:dyDescent="0.25">
      <c r="A13">
        <v>4</v>
      </c>
      <c r="B13">
        <v>11</v>
      </c>
      <c r="C13">
        <v>2014071929</v>
      </c>
      <c r="D13" t="s">
        <v>1969</v>
      </c>
      <c r="E13">
        <v>2005</v>
      </c>
      <c r="F13" t="s">
        <v>58</v>
      </c>
      <c r="G13" t="s">
        <v>975</v>
      </c>
      <c r="H13" t="s">
        <v>2145</v>
      </c>
      <c r="I13">
        <v>106.46</v>
      </c>
    </row>
    <row r="14" spans="1:9" x14ac:dyDescent="0.25">
      <c r="A14">
        <v>5</v>
      </c>
      <c r="B14">
        <v>9</v>
      </c>
      <c r="C14">
        <v>2015073354</v>
      </c>
      <c r="D14" t="s">
        <v>1972</v>
      </c>
      <c r="E14">
        <v>2005</v>
      </c>
      <c r="F14" t="s">
        <v>58</v>
      </c>
      <c r="G14" t="s">
        <v>2146</v>
      </c>
      <c r="H14" t="s">
        <v>2147</v>
      </c>
      <c r="I14">
        <v>111.62</v>
      </c>
    </row>
    <row r="15" spans="1:9" x14ac:dyDescent="0.25">
      <c r="A15">
        <v>6</v>
      </c>
      <c r="B15">
        <v>8</v>
      </c>
      <c r="C15">
        <v>2014071970</v>
      </c>
      <c r="D15" t="s">
        <v>1979</v>
      </c>
      <c r="E15">
        <v>2005</v>
      </c>
      <c r="F15" t="s">
        <v>58</v>
      </c>
      <c r="G15" t="s">
        <v>2148</v>
      </c>
      <c r="H15" t="s">
        <v>2149</v>
      </c>
      <c r="I15">
        <v>115.63</v>
      </c>
    </row>
    <row r="16" spans="1:9" x14ac:dyDescent="0.25">
      <c r="A16">
        <v>7</v>
      </c>
      <c r="B16">
        <v>68</v>
      </c>
      <c r="C16">
        <v>2014071926</v>
      </c>
      <c r="D16" t="s">
        <v>1982</v>
      </c>
      <c r="E16">
        <v>2005</v>
      </c>
      <c r="F16" t="s">
        <v>58</v>
      </c>
      <c r="G16" t="s">
        <v>2150</v>
      </c>
      <c r="H16" t="s">
        <v>2151</v>
      </c>
      <c r="I16">
        <v>124.8</v>
      </c>
    </row>
    <row r="17" spans="1:9" x14ac:dyDescent="0.25">
      <c r="A17">
        <v>8</v>
      </c>
      <c r="B17">
        <v>10</v>
      </c>
      <c r="C17">
        <v>201306273</v>
      </c>
      <c r="D17" t="s">
        <v>1976</v>
      </c>
      <c r="E17">
        <v>2005</v>
      </c>
      <c r="F17" t="s">
        <v>58</v>
      </c>
      <c r="G17" t="s">
        <v>1285</v>
      </c>
      <c r="H17" t="s">
        <v>1952</v>
      </c>
      <c r="I17">
        <v>137.41</v>
      </c>
    </row>
    <row r="18" spans="1:9" x14ac:dyDescent="0.25">
      <c r="A18">
        <v>9</v>
      </c>
      <c r="B18">
        <v>4</v>
      </c>
      <c r="C18">
        <v>2018050263</v>
      </c>
      <c r="D18" t="s">
        <v>1986</v>
      </c>
      <c r="E18">
        <v>2006</v>
      </c>
      <c r="F18" t="s">
        <v>58</v>
      </c>
      <c r="G18" t="s">
        <v>2152</v>
      </c>
      <c r="H18" t="s">
        <v>2153</v>
      </c>
      <c r="I18">
        <v>167.5</v>
      </c>
    </row>
    <row r="19" spans="1:9" x14ac:dyDescent="0.25">
      <c r="A19">
        <v>10</v>
      </c>
      <c r="B19">
        <v>2</v>
      </c>
      <c r="C19">
        <v>2018080535</v>
      </c>
      <c r="D19" t="s">
        <v>1988</v>
      </c>
      <c r="E19">
        <v>2006</v>
      </c>
      <c r="F19" t="s">
        <v>636</v>
      </c>
      <c r="G19" t="s">
        <v>2154</v>
      </c>
      <c r="H19" t="s">
        <v>1985</v>
      </c>
      <c r="I19">
        <v>185.84</v>
      </c>
    </row>
    <row r="20" spans="1:9" x14ac:dyDescent="0.25">
      <c r="A20">
        <v>11</v>
      </c>
      <c r="B20">
        <v>13</v>
      </c>
      <c r="C20">
        <v>2018090584</v>
      </c>
      <c r="D20" t="s">
        <v>1991</v>
      </c>
      <c r="E20">
        <v>2005</v>
      </c>
      <c r="F20" t="s">
        <v>58</v>
      </c>
      <c r="G20" t="s">
        <v>2155</v>
      </c>
      <c r="H20" t="s">
        <v>1135</v>
      </c>
      <c r="I20">
        <v>206.61</v>
      </c>
    </row>
    <row r="21" spans="1:9" x14ac:dyDescent="0.25">
      <c r="A21">
        <v>12</v>
      </c>
      <c r="B21">
        <v>12</v>
      </c>
      <c r="C21">
        <v>2015093757</v>
      </c>
      <c r="D21" t="s">
        <v>1996</v>
      </c>
      <c r="E21">
        <v>2005</v>
      </c>
      <c r="F21" t="s">
        <v>58</v>
      </c>
      <c r="G21" t="s">
        <v>2156</v>
      </c>
      <c r="H21" t="s">
        <v>2157</v>
      </c>
      <c r="I21">
        <v>212.77</v>
      </c>
    </row>
    <row r="22" spans="1:9" x14ac:dyDescent="0.25">
      <c r="A22">
        <v>13</v>
      </c>
      <c r="B22">
        <v>14</v>
      </c>
      <c r="C22">
        <v>201306277</v>
      </c>
      <c r="D22" t="s">
        <v>1993</v>
      </c>
      <c r="E22">
        <v>2005</v>
      </c>
      <c r="F22" t="s">
        <v>58</v>
      </c>
      <c r="G22" t="s">
        <v>2158</v>
      </c>
      <c r="H22" t="s">
        <v>2159</v>
      </c>
      <c r="I22">
        <v>226.38</v>
      </c>
    </row>
    <row r="23" spans="1:9" x14ac:dyDescent="0.25">
      <c r="A23">
        <v>14</v>
      </c>
      <c r="B23">
        <v>5</v>
      </c>
      <c r="C23">
        <v>2014071922</v>
      </c>
      <c r="D23" t="s">
        <v>1998</v>
      </c>
      <c r="E23">
        <v>2006</v>
      </c>
      <c r="F23" t="s">
        <v>58</v>
      </c>
      <c r="G23" t="s">
        <v>2160</v>
      </c>
      <c r="H23" t="s">
        <v>2161</v>
      </c>
      <c r="I23">
        <v>273.52</v>
      </c>
    </row>
    <row r="26" spans="1:9" x14ac:dyDescent="0.25">
      <c r="A26" t="s">
        <v>1353</v>
      </c>
    </row>
    <row r="27" spans="1:9" x14ac:dyDescent="0.25">
      <c r="A27">
        <v>1</v>
      </c>
      <c r="B27">
        <v>15</v>
      </c>
      <c r="C27">
        <v>201306123</v>
      </c>
      <c r="D27" t="s">
        <v>2001</v>
      </c>
      <c r="E27">
        <v>2003</v>
      </c>
      <c r="F27" t="s">
        <v>58</v>
      </c>
      <c r="G27" t="s">
        <v>2162</v>
      </c>
      <c r="I27">
        <v>60.32</v>
      </c>
    </row>
    <row r="28" spans="1:9" x14ac:dyDescent="0.25">
      <c r="A28">
        <v>2</v>
      </c>
      <c r="B28">
        <v>26</v>
      </c>
      <c r="C28">
        <v>2018080538</v>
      </c>
      <c r="D28" t="s">
        <v>2003</v>
      </c>
      <c r="E28">
        <v>2003</v>
      </c>
      <c r="F28" t="s">
        <v>636</v>
      </c>
      <c r="G28" t="s">
        <v>2163</v>
      </c>
      <c r="H28" t="s">
        <v>2164</v>
      </c>
      <c r="I28">
        <v>69.92</v>
      </c>
    </row>
    <row r="29" spans="1:9" x14ac:dyDescent="0.25">
      <c r="A29">
        <v>3</v>
      </c>
      <c r="B29">
        <v>19</v>
      </c>
      <c r="C29">
        <v>2015073168</v>
      </c>
      <c r="D29" t="s">
        <v>2006</v>
      </c>
      <c r="E29">
        <v>2004</v>
      </c>
      <c r="F29" t="s">
        <v>58</v>
      </c>
      <c r="G29" t="s">
        <v>2165</v>
      </c>
      <c r="H29" t="s">
        <v>2166</v>
      </c>
      <c r="I29">
        <v>76.8</v>
      </c>
    </row>
    <row r="30" spans="1:9" x14ac:dyDescent="0.25">
      <c r="A30">
        <v>4</v>
      </c>
      <c r="B30">
        <v>22</v>
      </c>
      <c r="C30">
        <v>201307952</v>
      </c>
      <c r="D30" t="s">
        <v>2009</v>
      </c>
      <c r="E30">
        <v>2004</v>
      </c>
      <c r="F30" t="s">
        <v>58</v>
      </c>
      <c r="G30" t="s">
        <v>2167</v>
      </c>
      <c r="H30" t="s">
        <v>1726</v>
      </c>
      <c r="I30">
        <v>94.13</v>
      </c>
    </row>
    <row r="31" spans="1:9" x14ac:dyDescent="0.25">
      <c r="A31">
        <v>5</v>
      </c>
      <c r="B31">
        <v>18</v>
      </c>
      <c r="C31">
        <v>201306271</v>
      </c>
      <c r="D31" t="s">
        <v>2018</v>
      </c>
      <c r="E31">
        <v>2004</v>
      </c>
      <c r="F31" t="s">
        <v>58</v>
      </c>
      <c r="G31" t="s">
        <v>2168</v>
      </c>
      <c r="H31" t="s">
        <v>2169</v>
      </c>
      <c r="I31">
        <v>100.58</v>
      </c>
    </row>
    <row r="32" spans="1:9" x14ac:dyDescent="0.25">
      <c r="A32">
        <v>6</v>
      </c>
      <c r="B32">
        <v>23</v>
      </c>
      <c r="C32">
        <v>201307964</v>
      </c>
      <c r="D32" t="s">
        <v>2011</v>
      </c>
      <c r="E32">
        <v>2004</v>
      </c>
      <c r="F32" t="s">
        <v>58</v>
      </c>
      <c r="G32" t="s">
        <v>1975</v>
      </c>
      <c r="H32" t="s">
        <v>2170</v>
      </c>
      <c r="I32">
        <v>103.16</v>
      </c>
    </row>
    <row r="33" spans="1:9" x14ac:dyDescent="0.25">
      <c r="A33">
        <v>7</v>
      </c>
      <c r="B33">
        <v>21</v>
      </c>
      <c r="C33">
        <v>2015073139</v>
      </c>
      <c r="D33" t="s">
        <v>2013</v>
      </c>
      <c r="E33">
        <v>2004</v>
      </c>
      <c r="F33" t="s">
        <v>58</v>
      </c>
      <c r="G33" t="s">
        <v>2171</v>
      </c>
      <c r="H33" t="s">
        <v>2172</v>
      </c>
      <c r="I33">
        <v>104.59</v>
      </c>
    </row>
    <row r="34" spans="1:9" x14ac:dyDescent="0.25">
      <c r="A34">
        <v>8</v>
      </c>
      <c r="B34">
        <v>25</v>
      </c>
      <c r="C34">
        <v>201306112</v>
      </c>
      <c r="D34" t="s">
        <v>2015</v>
      </c>
      <c r="E34">
        <v>2004</v>
      </c>
      <c r="F34" t="s">
        <v>58</v>
      </c>
      <c r="G34" t="s">
        <v>2173</v>
      </c>
      <c r="H34" t="s">
        <v>2174</v>
      </c>
      <c r="I34">
        <v>119.35</v>
      </c>
    </row>
    <row r="35" spans="1:9" x14ac:dyDescent="0.25">
      <c r="A35">
        <v>9</v>
      </c>
      <c r="B35">
        <v>17</v>
      </c>
      <c r="C35">
        <v>2014082200</v>
      </c>
      <c r="D35" t="s">
        <v>2030</v>
      </c>
      <c r="E35">
        <v>2003</v>
      </c>
      <c r="F35" t="s">
        <v>58</v>
      </c>
      <c r="G35" t="s">
        <v>2175</v>
      </c>
      <c r="H35" t="s">
        <v>2176</v>
      </c>
      <c r="I35">
        <v>147.58000000000001</v>
      </c>
    </row>
    <row r="36" spans="1:9" x14ac:dyDescent="0.25">
      <c r="A36">
        <v>10</v>
      </c>
      <c r="B36">
        <v>29</v>
      </c>
      <c r="C36">
        <v>2014092509</v>
      </c>
      <c r="D36" t="s">
        <v>2027</v>
      </c>
      <c r="E36">
        <v>2004</v>
      </c>
      <c r="F36" t="s">
        <v>58</v>
      </c>
      <c r="G36" t="s">
        <v>2177</v>
      </c>
      <c r="H36" t="s">
        <v>1460</v>
      </c>
      <c r="I36">
        <v>149.30000000000001</v>
      </c>
    </row>
    <row r="37" spans="1:9" x14ac:dyDescent="0.25">
      <c r="A37">
        <v>11</v>
      </c>
      <c r="B37">
        <v>24</v>
      </c>
      <c r="C37">
        <v>201301514</v>
      </c>
      <c r="D37" t="s">
        <v>2021</v>
      </c>
      <c r="E37">
        <v>2003</v>
      </c>
      <c r="F37" t="s">
        <v>58</v>
      </c>
      <c r="G37" t="s">
        <v>2178</v>
      </c>
      <c r="H37" t="s">
        <v>2179</v>
      </c>
      <c r="I37">
        <v>159.04</v>
      </c>
    </row>
    <row r="38" spans="1:9" x14ac:dyDescent="0.25">
      <c r="A38">
        <v>12</v>
      </c>
      <c r="B38">
        <v>28</v>
      </c>
      <c r="C38">
        <v>201307621</v>
      </c>
      <c r="D38" t="s">
        <v>2024</v>
      </c>
      <c r="E38">
        <v>2003</v>
      </c>
      <c r="F38" t="s">
        <v>58</v>
      </c>
      <c r="G38" t="s">
        <v>2180</v>
      </c>
      <c r="H38" t="s">
        <v>2181</v>
      </c>
      <c r="I38">
        <v>167.07</v>
      </c>
    </row>
    <row r="39" spans="1:9" x14ac:dyDescent="0.25">
      <c r="A39">
        <v>13</v>
      </c>
      <c r="B39">
        <v>27</v>
      </c>
      <c r="C39">
        <v>2015093768</v>
      </c>
      <c r="D39" t="s">
        <v>2037</v>
      </c>
      <c r="E39">
        <v>2004</v>
      </c>
      <c r="F39" t="s">
        <v>58</v>
      </c>
      <c r="G39" t="s">
        <v>2182</v>
      </c>
      <c r="H39" t="s">
        <v>1031</v>
      </c>
      <c r="I39">
        <v>183.83</v>
      </c>
    </row>
    <row r="40" spans="1:9" x14ac:dyDescent="0.25">
      <c r="A40">
        <v>14</v>
      </c>
      <c r="B40">
        <v>20</v>
      </c>
      <c r="C40">
        <v>2014061818</v>
      </c>
      <c r="D40" t="s">
        <v>2033</v>
      </c>
      <c r="E40">
        <v>2004</v>
      </c>
      <c r="F40" t="s">
        <v>58</v>
      </c>
      <c r="G40" t="s">
        <v>2183</v>
      </c>
      <c r="H40" t="s">
        <v>2184</v>
      </c>
      <c r="I40">
        <v>194.86</v>
      </c>
    </row>
    <row r="41" spans="1:9" x14ac:dyDescent="0.25">
      <c r="A41">
        <v>15</v>
      </c>
      <c r="B41">
        <v>16</v>
      </c>
      <c r="C41">
        <v>2014072020</v>
      </c>
      <c r="D41" t="s">
        <v>2035</v>
      </c>
      <c r="E41">
        <v>2004</v>
      </c>
      <c r="F41" t="s">
        <v>58</v>
      </c>
      <c r="G41" t="s">
        <v>2185</v>
      </c>
      <c r="H41" t="s">
        <v>1820</v>
      </c>
      <c r="I41">
        <v>211.77</v>
      </c>
    </row>
    <row r="42" spans="1:9" x14ac:dyDescent="0.25">
      <c r="A42">
        <v>16</v>
      </c>
      <c r="B42">
        <v>30</v>
      </c>
      <c r="C42">
        <v>2017061784</v>
      </c>
      <c r="D42" t="s">
        <v>2039</v>
      </c>
      <c r="E42">
        <v>2003</v>
      </c>
      <c r="F42" t="s">
        <v>58</v>
      </c>
      <c r="G42" t="s">
        <v>1295</v>
      </c>
      <c r="H42" t="s">
        <v>2186</v>
      </c>
      <c r="I42">
        <v>253.04</v>
      </c>
    </row>
    <row r="45" spans="1:9" x14ac:dyDescent="0.25">
      <c r="A45" t="s">
        <v>1382</v>
      </c>
    </row>
    <row r="46" spans="1:9" x14ac:dyDescent="0.25">
      <c r="A46">
        <v>1</v>
      </c>
      <c r="B46">
        <v>67</v>
      </c>
      <c r="C46">
        <v>2018050257</v>
      </c>
      <c r="D46" t="s">
        <v>2044</v>
      </c>
      <c r="E46">
        <v>2001</v>
      </c>
      <c r="F46" t="s">
        <v>58</v>
      </c>
      <c r="G46" t="s">
        <v>2187</v>
      </c>
      <c r="I46">
        <v>137.12</v>
      </c>
    </row>
    <row r="47" spans="1:9" x14ac:dyDescent="0.25">
      <c r="A47">
        <v>2</v>
      </c>
      <c r="B47">
        <v>70</v>
      </c>
      <c r="C47">
        <v>2016062270</v>
      </c>
      <c r="D47" t="s">
        <v>2042</v>
      </c>
      <c r="E47">
        <v>2001</v>
      </c>
      <c r="F47" t="s">
        <v>58</v>
      </c>
      <c r="G47" t="s">
        <v>2188</v>
      </c>
      <c r="H47" t="s">
        <v>1672</v>
      </c>
      <c r="I47">
        <v>185.12</v>
      </c>
    </row>
    <row r="48" spans="1:9" x14ac:dyDescent="0.25">
      <c r="A48">
        <v>3</v>
      </c>
      <c r="B48">
        <v>31</v>
      </c>
      <c r="C48">
        <v>2018070402</v>
      </c>
      <c r="D48" t="s">
        <v>2047</v>
      </c>
      <c r="E48">
        <v>2002</v>
      </c>
      <c r="F48" t="s">
        <v>58</v>
      </c>
      <c r="G48" t="s">
        <v>2189</v>
      </c>
      <c r="H48" t="s">
        <v>2190</v>
      </c>
      <c r="I48">
        <v>207.61</v>
      </c>
    </row>
    <row r="49" spans="1:9" x14ac:dyDescent="0.25">
      <c r="A49">
        <v>4</v>
      </c>
      <c r="B49">
        <v>32</v>
      </c>
      <c r="C49">
        <v>2018070347</v>
      </c>
      <c r="D49" t="s">
        <v>2050</v>
      </c>
      <c r="E49">
        <v>2000</v>
      </c>
      <c r="F49" t="s">
        <v>58</v>
      </c>
      <c r="G49" t="s">
        <v>2191</v>
      </c>
      <c r="H49" t="s">
        <v>2192</v>
      </c>
      <c r="I49">
        <v>471.11</v>
      </c>
    </row>
    <row r="52" spans="1:9" x14ac:dyDescent="0.25">
      <c r="A52" t="s">
        <v>1388</v>
      </c>
    </row>
    <row r="53" spans="1:9" x14ac:dyDescent="0.25">
      <c r="A53">
        <v>1</v>
      </c>
      <c r="B53">
        <v>42</v>
      </c>
      <c r="C53">
        <v>201307660</v>
      </c>
      <c r="D53" t="s">
        <v>2053</v>
      </c>
      <c r="E53">
        <v>2005</v>
      </c>
      <c r="F53" t="s">
        <v>58</v>
      </c>
      <c r="G53" t="s">
        <v>2193</v>
      </c>
      <c r="I53">
        <v>105.34</v>
      </c>
    </row>
    <row r="54" spans="1:9" x14ac:dyDescent="0.25">
      <c r="A54">
        <v>2</v>
      </c>
      <c r="B54">
        <v>46</v>
      </c>
      <c r="C54">
        <v>201307849</v>
      </c>
      <c r="D54" t="s">
        <v>2055</v>
      </c>
      <c r="E54">
        <v>2005</v>
      </c>
      <c r="F54" t="s">
        <v>636</v>
      </c>
      <c r="G54" t="s">
        <v>2194</v>
      </c>
      <c r="H54" t="s">
        <v>2102</v>
      </c>
      <c r="I54">
        <v>117.45</v>
      </c>
    </row>
    <row r="55" spans="1:9" x14ac:dyDescent="0.25">
      <c r="A55">
        <v>3</v>
      </c>
      <c r="B55">
        <v>44</v>
      </c>
      <c r="C55">
        <v>2017080030</v>
      </c>
      <c r="D55" t="s">
        <v>2058</v>
      </c>
      <c r="E55">
        <v>2005</v>
      </c>
      <c r="F55" t="s">
        <v>97</v>
      </c>
      <c r="G55" t="s">
        <v>2195</v>
      </c>
      <c r="H55" t="s">
        <v>1538</v>
      </c>
      <c r="I55">
        <v>121.64</v>
      </c>
    </row>
    <row r="56" spans="1:9" x14ac:dyDescent="0.25">
      <c r="A56">
        <v>4</v>
      </c>
      <c r="B56">
        <v>37</v>
      </c>
      <c r="C56">
        <v>201307704</v>
      </c>
      <c r="D56" t="s">
        <v>2060</v>
      </c>
      <c r="E56">
        <v>2005</v>
      </c>
      <c r="F56" t="s">
        <v>58</v>
      </c>
      <c r="G56" t="s">
        <v>2196</v>
      </c>
      <c r="H56" t="s">
        <v>2197</v>
      </c>
      <c r="I56">
        <v>146.16999999999999</v>
      </c>
    </row>
    <row r="57" spans="1:9" x14ac:dyDescent="0.25">
      <c r="A57">
        <v>5</v>
      </c>
      <c r="B57">
        <v>40</v>
      </c>
      <c r="C57">
        <v>2018070381</v>
      </c>
      <c r="D57" t="s">
        <v>2061</v>
      </c>
      <c r="E57">
        <v>2006</v>
      </c>
      <c r="F57" t="s">
        <v>561</v>
      </c>
      <c r="G57" t="s">
        <v>2198</v>
      </c>
      <c r="H57" t="s">
        <v>2199</v>
      </c>
      <c r="I57">
        <v>149.01</v>
      </c>
    </row>
    <row r="58" spans="1:9" x14ac:dyDescent="0.25">
      <c r="A58">
        <v>6</v>
      </c>
      <c r="B58">
        <v>47</v>
      </c>
      <c r="C58">
        <v>2016071183</v>
      </c>
      <c r="D58" t="s">
        <v>2064</v>
      </c>
      <c r="E58">
        <v>2006</v>
      </c>
      <c r="F58" t="s">
        <v>58</v>
      </c>
      <c r="G58" t="s">
        <v>2167</v>
      </c>
      <c r="H58" t="s">
        <v>2151</v>
      </c>
      <c r="I58">
        <v>160.53</v>
      </c>
    </row>
    <row r="59" spans="1:9" x14ac:dyDescent="0.25">
      <c r="A59">
        <v>7</v>
      </c>
      <c r="B59">
        <v>38</v>
      </c>
      <c r="C59">
        <v>2013091328</v>
      </c>
      <c r="D59" t="s">
        <v>2066</v>
      </c>
      <c r="E59">
        <v>2005</v>
      </c>
      <c r="F59" t="s">
        <v>58</v>
      </c>
      <c r="G59" t="s">
        <v>2070</v>
      </c>
      <c r="H59" t="s">
        <v>2200</v>
      </c>
      <c r="I59">
        <v>165.76</v>
      </c>
    </row>
    <row r="60" spans="1:9" x14ac:dyDescent="0.25">
      <c r="A60">
        <v>8</v>
      </c>
      <c r="B60">
        <v>34</v>
      </c>
      <c r="C60">
        <v>201307764</v>
      </c>
      <c r="D60" t="s">
        <v>2069</v>
      </c>
      <c r="E60">
        <v>2005</v>
      </c>
      <c r="F60" t="s">
        <v>58</v>
      </c>
      <c r="G60" t="s">
        <v>2201</v>
      </c>
      <c r="H60" t="s">
        <v>2202</v>
      </c>
      <c r="I60">
        <v>166.81</v>
      </c>
    </row>
    <row r="61" spans="1:9" x14ac:dyDescent="0.25">
      <c r="A61">
        <v>9</v>
      </c>
      <c r="B61">
        <v>39</v>
      </c>
      <c r="C61">
        <v>201306272</v>
      </c>
      <c r="D61" t="s">
        <v>2203</v>
      </c>
      <c r="E61">
        <v>2005</v>
      </c>
      <c r="F61" t="s">
        <v>58</v>
      </c>
      <c r="G61" t="s">
        <v>2204</v>
      </c>
      <c r="H61" t="s">
        <v>2205</v>
      </c>
      <c r="I61">
        <v>180.87</v>
      </c>
    </row>
    <row r="62" spans="1:9" x14ac:dyDescent="0.25">
      <c r="A62">
        <v>10</v>
      </c>
      <c r="B62">
        <v>33</v>
      </c>
      <c r="C62">
        <v>2017080065</v>
      </c>
      <c r="D62" t="s">
        <v>2086</v>
      </c>
      <c r="E62">
        <v>2005</v>
      </c>
      <c r="F62" t="s">
        <v>58</v>
      </c>
      <c r="G62" t="s">
        <v>2206</v>
      </c>
      <c r="H62" t="s">
        <v>1226</v>
      </c>
      <c r="I62">
        <v>190.74</v>
      </c>
    </row>
    <row r="63" spans="1:9" x14ac:dyDescent="0.25">
      <c r="A63">
        <v>11</v>
      </c>
      <c r="B63">
        <v>35</v>
      </c>
      <c r="C63">
        <v>201306500</v>
      </c>
      <c r="D63" t="s">
        <v>2072</v>
      </c>
      <c r="E63">
        <v>2006</v>
      </c>
      <c r="F63" t="s">
        <v>58</v>
      </c>
      <c r="G63" t="s">
        <v>2207</v>
      </c>
      <c r="H63" t="s">
        <v>2208</v>
      </c>
      <c r="I63">
        <v>202.11</v>
      </c>
    </row>
    <row r="64" spans="1:9" x14ac:dyDescent="0.25">
      <c r="A64">
        <v>12</v>
      </c>
      <c r="B64">
        <v>36</v>
      </c>
      <c r="C64">
        <v>201307900</v>
      </c>
      <c r="D64" t="s">
        <v>2078</v>
      </c>
      <c r="E64">
        <v>2006</v>
      </c>
      <c r="F64" t="s">
        <v>58</v>
      </c>
      <c r="G64" t="s">
        <v>2209</v>
      </c>
      <c r="H64" t="s">
        <v>1061</v>
      </c>
      <c r="I64">
        <v>213.02</v>
      </c>
    </row>
    <row r="65" spans="1:9" x14ac:dyDescent="0.25">
      <c r="A65">
        <v>13</v>
      </c>
      <c r="B65">
        <v>69</v>
      </c>
      <c r="C65">
        <v>2015073117</v>
      </c>
      <c r="D65" t="s">
        <v>2081</v>
      </c>
      <c r="E65">
        <v>2006</v>
      </c>
      <c r="F65" t="s">
        <v>58</v>
      </c>
      <c r="G65" t="s">
        <v>2210</v>
      </c>
      <c r="H65" t="s">
        <v>2211</v>
      </c>
      <c r="I65">
        <v>238</v>
      </c>
    </row>
    <row r="66" spans="1:9" x14ac:dyDescent="0.25">
      <c r="A66">
        <v>14</v>
      </c>
      <c r="B66">
        <v>43</v>
      </c>
      <c r="C66">
        <v>201307906</v>
      </c>
      <c r="D66" t="s">
        <v>2075</v>
      </c>
      <c r="E66">
        <v>2005</v>
      </c>
      <c r="F66" t="s">
        <v>58</v>
      </c>
      <c r="G66" t="s">
        <v>2212</v>
      </c>
      <c r="H66" t="s">
        <v>2213</v>
      </c>
      <c r="I66">
        <v>254.9</v>
      </c>
    </row>
    <row r="67" spans="1:9" x14ac:dyDescent="0.25">
      <c r="A67">
        <v>15</v>
      </c>
      <c r="B67">
        <v>48</v>
      </c>
      <c r="C67">
        <v>2017061786</v>
      </c>
      <c r="D67" t="s">
        <v>2091</v>
      </c>
      <c r="E67">
        <v>2005</v>
      </c>
      <c r="F67" t="s">
        <v>58</v>
      </c>
      <c r="G67" t="s">
        <v>2214</v>
      </c>
      <c r="H67" t="s">
        <v>2215</v>
      </c>
      <c r="I67">
        <v>257.74</v>
      </c>
    </row>
    <row r="68" spans="1:9" x14ac:dyDescent="0.25">
      <c r="A68">
        <v>16</v>
      </c>
      <c r="B68">
        <v>41</v>
      </c>
      <c r="C68">
        <v>2017090130</v>
      </c>
      <c r="D68" t="s">
        <v>2083</v>
      </c>
      <c r="E68">
        <v>2005</v>
      </c>
      <c r="F68" t="s">
        <v>58</v>
      </c>
      <c r="G68" t="s">
        <v>2216</v>
      </c>
      <c r="H68" t="s">
        <v>2217</v>
      </c>
      <c r="I68">
        <v>258.94</v>
      </c>
    </row>
    <row r="69" spans="1:9" x14ac:dyDescent="0.25">
      <c r="A69">
        <v>17</v>
      </c>
      <c r="B69">
        <v>50</v>
      </c>
      <c r="C69">
        <v>2014071995</v>
      </c>
      <c r="D69" t="s">
        <v>2093</v>
      </c>
      <c r="E69">
        <v>2006</v>
      </c>
      <c r="F69" t="s">
        <v>58</v>
      </c>
      <c r="G69" t="s">
        <v>2218</v>
      </c>
      <c r="H69" t="s">
        <v>1075</v>
      </c>
      <c r="I69">
        <v>275.83999999999997</v>
      </c>
    </row>
    <row r="70" spans="1:9" x14ac:dyDescent="0.25">
      <c r="A70">
        <v>18</v>
      </c>
      <c r="B70">
        <v>45</v>
      </c>
      <c r="C70">
        <v>2017090153</v>
      </c>
      <c r="D70" t="s">
        <v>2089</v>
      </c>
      <c r="E70">
        <v>2006</v>
      </c>
      <c r="F70" t="s">
        <v>58</v>
      </c>
      <c r="G70" t="s">
        <v>2219</v>
      </c>
      <c r="H70" t="s">
        <v>2220</v>
      </c>
      <c r="I70">
        <v>296.02999999999997</v>
      </c>
    </row>
    <row r="71" spans="1:9" x14ac:dyDescent="0.25">
      <c r="A71">
        <v>19</v>
      </c>
      <c r="B71">
        <v>49</v>
      </c>
      <c r="C71">
        <v>2017033958</v>
      </c>
      <c r="D71" t="s">
        <v>2096</v>
      </c>
      <c r="E71">
        <v>2006</v>
      </c>
      <c r="F71" t="s">
        <v>58</v>
      </c>
      <c r="G71" t="s">
        <v>2221</v>
      </c>
      <c r="H71" t="s">
        <v>2222</v>
      </c>
      <c r="I71">
        <v>309.94</v>
      </c>
    </row>
    <row r="74" spans="1:9" x14ac:dyDescent="0.25">
      <c r="A74" t="s">
        <v>1410</v>
      </c>
    </row>
    <row r="75" spans="1:9" x14ac:dyDescent="0.25">
      <c r="A75">
        <v>1</v>
      </c>
      <c r="B75">
        <v>63</v>
      </c>
      <c r="C75">
        <v>201306189</v>
      </c>
      <c r="D75" t="s">
        <v>2099</v>
      </c>
      <c r="E75">
        <v>2003</v>
      </c>
      <c r="F75" t="s">
        <v>58</v>
      </c>
      <c r="G75" t="s">
        <v>2223</v>
      </c>
      <c r="I75">
        <v>80.959999999999994</v>
      </c>
    </row>
    <row r="76" spans="1:9" x14ac:dyDescent="0.25">
      <c r="A76">
        <v>2</v>
      </c>
      <c r="B76">
        <v>64</v>
      </c>
      <c r="C76">
        <v>201306324</v>
      </c>
      <c r="D76" t="s">
        <v>2101</v>
      </c>
      <c r="E76">
        <v>2003</v>
      </c>
      <c r="F76" t="s">
        <v>58</v>
      </c>
      <c r="G76" t="s">
        <v>2224</v>
      </c>
      <c r="H76" t="s">
        <v>2225</v>
      </c>
      <c r="I76">
        <v>83.95</v>
      </c>
    </row>
    <row r="77" spans="1:9" x14ac:dyDescent="0.25">
      <c r="A77">
        <v>3</v>
      </c>
      <c r="B77">
        <v>57</v>
      </c>
      <c r="C77">
        <v>2018080534</v>
      </c>
      <c r="D77" t="s">
        <v>2103</v>
      </c>
      <c r="E77">
        <v>2003</v>
      </c>
      <c r="F77" t="s">
        <v>636</v>
      </c>
      <c r="G77" t="s">
        <v>2226</v>
      </c>
      <c r="H77" t="s">
        <v>1942</v>
      </c>
      <c r="I77">
        <v>94.27</v>
      </c>
    </row>
    <row r="78" spans="1:9" x14ac:dyDescent="0.25">
      <c r="A78">
        <v>4</v>
      </c>
      <c r="B78">
        <v>61</v>
      </c>
      <c r="C78">
        <v>2014061820</v>
      </c>
      <c r="D78" t="s">
        <v>2109</v>
      </c>
      <c r="E78">
        <v>2003</v>
      </c>
      <c r="F78" t="s">
        <v>58</v>
      </c>
      <c r="G78" t="s">
        <v>1915</v>
      </c>
      <c r="H78" t="s">
        <v>2227</v>
      </c>
      <c r="I78">
        <v>107.43</v>
      </c>
    </row>
    <row r="79" spans="1:9" x14ac:dyDescent="0.25">
      <c r="A79">
        <v>5</v>
      </c>
      <c r="B79">
        <v>54</v>
      </c>
      <c r="C79">
        <v>201307933</v>
      </c>
      <c r="D79" t="s">
        <v>2111</v>
      </c>
      <c r="E79">
        <v>2003</v>
      </c>
      <c r="F79" t="s">
        <v>58</v>
      </c>
      <c r="G79" t="s">
        <v>2228</v>
      </c>
      <c r="H79" t="s">
        <v>1881</v>
      </c>
      <c r="I79">
        <v>109.68</v>
      </c>
    </row>
    <row r="80" spans="1:9" x14ac:dyDescent="0.25">
      <c r="A80">
        <v>6</v>
      </c>
      <c r="B80">
        <v>55</v>
      </c>
      <c r="C80">
        <v>2018080533</v>
      </c>
      <c r="D80" t="s">
        <v>2106</v>
      </c>
      <c r="E80">
        <v>2004</v>
      </c>
      <c r="F80" t="s">
        <v>636</v>
      </c>
      <c r="G80" t="s">
        <v>2229</v>
      </c>
      <c r="H80" t="s">
        <v>1916</v>
      </c>
      <c r="I80">
        <v>110.42</v>
      </c>
    </row>
    <row r="81" spans="1:9" x14ac:dyDescent="0.25">
      <c r="A81">
        <v>7</v>
      </c>
      <c r="B81">
        <v>52</v>
      </c>
      <c r="C81">
        <v>2014061778</v>
      </c>
      <c r="D81" t="s">
        <v>2119</v>
      </c>
      <c r="E81">
        <v>2004</v>
      </c>
      <c r="F81" t="s">
        <v>58</v>
      </c>
      <c r="G81" t="s">
        <v>2230</v>
      </c>
      <c r="H81" t="s">
        <v>2231</v>
      </c>
      <c r="I81">
        <v>119.7</v>
      </c>
    </row>
    <row r="82" spans="1:9" x14ac:dyDescent="0.25">
      <c r="A82">
        <v>8</v>
      </c>
      <c r="B82">
        <v>56</v>
      </c>
      <c r="C82">
        <v>201307926</v>
      </c>
      <c r="D82" t="s">
        <v>2113</v>
      </c>
      <c r="E82">
        <v>2003</v>
      </c>
      <c r="F82" t="s">
        <v>58</v>
      </c>
      <c r="G82" t="s">
        <v>2232</v>
      </c>
      <c r="H82" t="s">
        <v>2233</v>
      </c>
      <c r="I82">
        <v>130.61000000000001</v>
      </c>
    </row>
    <row r="83" spans="1:9" x14ac:dyDescent="0.25">
      <c r="A83">
        <v>9</v>
      </c>
      <c r="B83">
        <v>60</v>
      </c>
      <c r="C83">
        <v>201306326</v>
      </c>
      <c r="D83" t="s">
        <v>2116</v>
      </c>
      <c r="E83">
        <v>2004</v>
      </c>
      <c r="F83" t="s">
        <v>58</v>
      </c>
      <c r="G83" t="s">
        <v>1921</v>
      </c>
      <c r="H83" t="s">
        <v>2234</v>
      </c>
      <c r="I83">
        <v>134.35</v>
      </c>
    </row>
    <row r="84" spans="1:9" x14ac:dyDescent="0.25">
      <c r="A84">
        <v>10</v>
      </c>
      <c r="B84">
        <v>53</v>
      </c>
      <c r="C84">
        <v>201306499</v>
      </c>
      <c r="D84" t="s">
        <v>2122</v>
      </c>
      <c r="E84">
        <v>2004</v>
      </c>
      <c r="F84" t="s">
        <v>58</v>
      </c>
      <c r="G84" t="s">
        <v>2235</v>
      </c>
      <c r="H84" t="s">
        <v>1521</v>
      </c>
      <c r="I84">
        <v>138.84</v>
      </c>
    </row>
    <row r="85" spans="1:9" x14ac:dyDescent="0.25">
      <c r="A85">
        <v>11</v>
      </c>
      <c r="B85">
        <v>59</v>
      </c>
      <c r="C85">
        <v>201306312</v>
      </c>
      <c r="D85" t="s">
        <v>2123</v>
      </c>
      <c r="E85">
        <v>2004</v>
      </c>
      <c r="F85" t="s">
        <v>58</v>
      </c>
      <c r="G85" t="s">
        <v>2236</v>
      </c>
      <c r="H85" t="s">
        <v>1806</v>
      </c>
      <c r="I85">
        <v>139.13999999999999</v>
      </c>
    </row>
    <row r="86" spans="1:9" x14ac:dyDescent="0.25">
      <c r="A86">
        <v>12</v>
      </c>
      <c r="B86">
        <v>58</v>
      </c>
      <c r="C86">
        <v>2015063056</v>
      </c>
      <c r="D86" t="s">
        <v>2126</v>
      </c>
      <c r="E86">
        <v>2003</v>
      </c>
      <c r="F86" t="s">
        <v>58</v>
      </c>
      <c r="G86" t="s">
        <v>2237</v>
      </c>
      <c r="H86" t="s">
        <v>1927</v>
      </c>
      <c r="I86">
        <v>163.07</v>
      </c>
    </row>
    <row r="87" spans="1:9" x14ac:dyDescent="0.25">
      <c r="A87">
        <v>13</v>
      </c>
      <c r="B87">
        <v>62</v>
      </c>
      <c r="C87">
        <v>2014071988</v>
      </c>
      <c r="D87" t="s">
        <v>2128</v>
      </c>
      <c r="E87">
        <v>2003</v>
      </c>
      <c r="F87" t="s">
        <v>58</v>
      </c>
      <c r="G87" t="s">
        <v>2238</v>
      </c>
      <c r="H87" t="s">
        <v>2239</v>
      </c>
      <c r="I87">
        <v>193.88</v>
      </c>
    </row>
    <row r="90" spans="1:9" x14ac:dyDescent="0.25">
      <c r="A90" t="s">
        <v>1432</v>
      </c>
    </row>
    <row r="91" spans="1:9" x14ac:dyDescent="0.25">
      <c r="A91">
        <v>1</v>
      </c>
      <c r="B91">
        <v>66</v>
      </c>
      <c r="C91">
        <v>2017080066</v>
      </c>
      <c r="D91" t="s">
        <v>2134</v>
      </c>
      <c r="E91">
        <v>2002</v>
      </c>
      <c r="F91" t="s">
        <v>97</v>
      </c>
      <c r="G91" t="s">
        <v>2240</v>
      </c>
      <c r="I91">
        <v>235.61</v>
      </c>
    </row>
    <row r="92" spans="1:9" x14ac:dyDescent="0.25">
      <c r="A92">
        <v>2</v>
      </c>
      <c r="B92">
        <v>71</v>
      </c>
      <c r="C92">
        <v>2015093657</v>
      </c>
      <c r="D92" t="s">
        <v>2133</v>
      </c>
      <c r="E92">
        <v>2000</v>
      </c>
      <c r="F92" t="s">
        <v>58</v>
      </c>
      <c r="G92" t="s">
        <v>2241</v>
      </c>
      <c r="H92" t="s">
        <v>2242</v>
      </c>
      <c r="I92">
        <v>252.06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CB0DD-31FC-4F67-9EEB-E4B9083A63DF}">
  <dimension ref="A1:L71"/>
  <sheetViews>
    <sheetView workbookViewId="0">
      <selection sqref="A1:XFD1048576"/>
    </sheetView>
  </sheetViews>
  <sheetFormatPr defaultRowHeight="15" x14ac:dyDescent="0.25"/>
  <sheetData>
    <row r="1" spans="1:12" x14ac:dyDescent="0.25">
      <c r="A1" t="s">
        <v>1663</v>
      </c>
    </row>
    <row r="2" spans="1:12" x14ac:dyDescent="0.25">
      <c r="A2" t="s">
        <v>1664</v>
      </c>
    </row>
    <row r="3" spans="1:12" x14ac:dyDescent="0.25">
      <c r="A3" t="s">
        <v>1319</v>
      </c>
    </row>
    <row r="5" spans="1:12" x14ac:dyDescent="0.25">
      <c r="A5" t="s">
        <v>714</v>
      </c>
      <c r="B5" t="s">
        <v>712</v>
      </c>
      <c r="C5" t="s">
        <v>713</v>
      </c>
      <c r="D5" t="s">
        <v>1</v>
      </c>
      <c r="E5" t="s">
        <v>23</v>
      </c>
      <c r="F5" t="s">
        <v>715</v>
      </c>
      <c r="G5" t="s">
        <v>10</v>
      </c>
      <c r="H5" t="s">
        <v>1665</v>
      </c>
      <c r="I5" t="s">
        <v>21</v>
      </c>
      <c r="J5" t="s">
        <v>716</v>
      </c>
      <c r="K5" t="s">
        <v>717</v>
      </c>
      <c r="L5" t="s">
        <v>704</v>
      </c>
    </row>
    <row r="8" spans="1:12" x14ac:dyDescent="0.25">
      <c r="A8" t="s">
        <v>1320</v>
      </c>
    </row>
    <row r="9" spans="1:12" x14ac:dyDescent="0.25">
      <c r="A9">
        <v>201307992</v>
      </c>
      <c r="B9">
        <v>1</v>
      </c>
      <c r="C9">
        <v>8</v>
      </c>
      <c r="D9" t="s">
        <v>177</v>
      </c>
      <c r="E9" t="s">
        <v>775</v>
      </c>
      <c r="F9">
        <v>2005</v>
      </c>
      <c r="G9" t="s">
        <v>502</v>
      </c>
      <c r="H9" t="s">
        <v>606</v>
      </c>
      <c r="I9" t="s">
        <v>58</v>
      </c>
      <c r="J9" t="s">
        <v>1666</v>
      </c>
      <c r="L9">
        <v>69.17</v>
      </c>
    </row>
    <row r="10" spans="1:12" x14ac:dyDescent="0.25">
      <c r="A10">
        <v>2014071929</v>
      </c>
      <c r="B10">
        <v>2</v>
      </c>
      <c r="C10">
        <v>11</v>
      </c>
      <c r="D10" t="s">
        <v>62</v>
      </c>
      <c r="E10" t="s">
        <v>723</v>
      </c>
      <c r="F10">
        <v>2005</v>
      </c>
      <c r="G10" t="s">
        <v>515</v>
      </c>
      <c r="H10" t="s">
        <v>610</v>
      </c>
      <c r="I10" t="s">
        <v>58</v>
      </c>
      <c r="J10" t="s">
        <v>1667</v>
      </c>
      <c r="K10" t="s">
        <v>1668</v>
      </c>
      <c r="L10">
        <v>80.75</v>
      </c>
    </row>
    <row r="11" spans="1:12" x14ac:dyDescent="0.25">
      <c r="A11">
        <v>2014071970</v>
      </c>
      <c r="B11">
        <v>3</v>
      </c>
      <c r="C11">
        <v>3</v>
      </c>
      <c r="D11" t="s">
        <v>181</v>
      </c>
      <c r="E11" t="s">
        <v>835</v>
      </c>
      <c r="F11">
        <v>2005</v>
      </c>
      <c r="G11" t="s">
        <v>514</v>
      </c>
      <c r="H11" t="s">
        <v>514</v>
      </c>
      <c r="I11" t="s">
        <v>58</v>
      </c>
      <c r="J11" t="s">
        <v>1669</v>
      </c>
      <c r="K11" t="s">
        <v>1670</v>
      </c>
      <c r="L11">
        <v>107.16</v>
      </c>
    </row>
    <row r="12" spans="1:12" x14ac:dyDescent="0.25">
      <c r="A12">
        <v>2014071989</v>
      </c>
      <c r="B12">
        <v>4</v>
      </c>
      <c r="C12">
        <v>1</v>
      </c>
      <c r="D12" t="s">
        <v>146</v>
      </c>
      <c r="E12" t="s">
        <v>783</v>
      </c>
      <c r="F12">
        <v>2005</v>
      </c>
      <c r="G12" t="s">
        <v>502</v>
      </c>
      <c r="H12" t="s">
        <v>606</v>
      </c>
      <c r="I12" t="s">
        <v>58</v>
      </c>
      <c r="J12" t="s">
        <v>1671</v>
      </c>
      <c r="K12" t="s">
        <v>1672</v>
      </c>
      <c r="L12">
        <v>120.9</v>
      </c>
    </row>
    <row r="13" spans="1:12" x14ac:dyDescent="0.25">
      <c r="A13">
        <v>2016071158</v>
      </c>
      <c r="B13">
        <v>5</v>
      </c>
      <c r="C13">
        <v>6</v>
      </c>
      <c r="D13" t="s">
        <v>537</v>
      </c>
      <c r="E13" t="s">
        <v>725</v>
      </c>
      <c r="F13">
        <v>2006</v>
      </c>
      <c r="G13" t="s">
        <v>539</v>
      </c>
      <c r="H13" t="s">
        <v>614</v>
      </c>
      <c r="I13" t="s">
        <v>58</v>
      </c>
      <c r="J13" t="s">
        <v>1497</v>
      </c>
      <c r="K13" t="s">
        <v>1673</v>
      </c>
      <c r="L13">
        <v>132.18</v>
      </c>
    </row>
    <row r="14" spans="1:12" x14ac:dyDescent="0.25">
      <c r="A14">
        <v>2015073354</v>
      </c>
      <c r="B14">
        <v>6</v>
      </c>
      <c r="C14">
        <v>12</v>
      </c>
      <c r="D14" t="s">
        <v>188</v>
      </c>
      <c r="E14" t="s">
        <v>781</v>
      </c>
      <c r="F14">
        <v>2005</v>
      </c>
      <c r="G14" t="s">
        <v>502</v>
      </c>
      <c r="H14" t="s">
        <v>606</v>
      </c>
      <c r="I14" t="s">
        <v>58</v>
      </c>
      <c r="J14" t="s">
        <v>1674</v>
      </c>
      <c r="K14" t="s">
        <v>1675</v>
      </c>
      <c r="L14">
        <v>141.13999999999999</v>
      </c>
    </row>
    <row r="15" spans="1:12" x14ac:dyDescent="0.25">
      <c r="A15">
        <v>2018050263</v>
      </c>
      <c r="B15">
        <v>7</v>
      </c>
      <c r="C15">
        <v>2</v>
      </c>
      <c r="D15" t="s">
        <v>570</v>
      </c>
      <c r="E15" t="s">
        <v>1676</v>
      </c>
      <c r="F15">
        <v>2006</v>
      </c>
      <c r="G15" t="s">
        <v>513</v>
      </c>
      <c r="I15" t="s">
        <v>58</v>
      </c>
      <c r="J15" t="s">
        <v>1677</v>
      </c>
      <c r="K15" t="s">
        <v>1466</v>
      </c>
      <c r="L15">
        <v>184.07</v>
      </c>
    </row>
    <row r="16" spans="1:12" x14ac:dyDescent="0.25">
      <c r="A16">
        <v>2018080535</v>
      </c>
      <c r="B16">
        <v>8</v>
      </c>
      <c r="C16">
        <v>10</v>
      </c>
      <c r="D16" t="s">
        <v>743</v>
      </c>
      <c r="E16" t="s">
        <v>785</v>
      </c>
      <c r="F16">
        <v>2006</v>
      </c>
      <c r="I16" t="s">
        <v>636</v>
      </c>
      <c r="J16" t="s">
        <v>1678</v>
      </c>
      <c r="K16" t="s">
        <v>1679</v>
      </c>
      <c r="L16">
        <v>198.58</v>
      </c>
    </row>
    <row r="17" spans="1:12" x14ac:dyDescent="0.25">
      <c r="A17">
        <v>2014071926</v>
      </c>
      <c r="B17">
        <v>9</v>
      </c>
      <c r="C17">
        <v>67</v>
      </c>
      <c r="D17" t="s">
        <v>89</v>
      </c>
      <c r="E17" t="s">
        <v>855</v>
      </c>
      <c r="F17">
        <v>2005</v>
      </c>
      <c r="G17" t="s">
        <v>502</v>
      </c>
      <c r="H17" t="s">
        <v>606</v>
      </c>
      <c r="I17" t="s">
        <v>58</v>
      </c>
      <c r="J17" t="s">
        <v>1680</v>
      </c>
      <c r="K17" t="s">
        <v>1681</v>
      </c>
      <c r="L17">
        <v>237.96</v>
      </c>
    </row>
    <row r="18" spans="1:12" x14ac:dyDescent="0.25">
      <c r="A18">
        <v>201306277</v>
      </c>
      <c r="B18">
        <v>10</v>
      </c>
      <c r="C18">
        <v>13</v>
      </c>
      <c r="D18" t="s">
        <v>100</v>
      </c>
      <c r="E18" t="s">
        <v>1682</v>
      </c>
      <c r="F18">
        <v>2005</v>
      </c>
      <c r="G18" t="s">
        <v>598</v>
      </c>
      <c r="H18" t="s">
        <v>598</v>
      </c>
      <c r="I18" t="s">
        <v>58</v>
      </c>
      <c r="J18" t="s">
        <v>1683</v>
      </c>
      <c r="K18" t="s">
        <v>1684</v>
      </c>
      <c r="L18">
        <v>258.19</v>
      </c>
    </row>
    <row r="19" spans="1:12" x14ac:dyDescent="0.25">
      <c r="A19">
        <v>2014071922</v>
      </c>
      <c r="B19">
        <v>11</v>
      </c>
      <c r="C19">
        <v>7</v>
      </c>
      <c r="D19" t="s">
        <v>663</v>
      </c>
      <c r="E19" t="s">
        <v>793</v>
      </c>
      <c r="F19">
        <v>2006</v>
      </c>
      <c r="G19" t="s">
        <v>514</v>
      </c>
      <c r="H19" t="s">
        <v>514</v>
      </c>
      <c r="I19" t="s">
        <v>58</v>
      </c>
      <c r="J19" t="s">
        <v>1685</v>
      </c>
      <c r="K19" t="s">
        <v>1686</v>
      </c>
      <c r="L19">
        <v>264.52999999999997</v>
      </c>
    </row>
    <row r="20" spans="1:12" x14ac:dyDescent="0.25">
      <c r="A20">
        <v>2018090584</v>
      </c>
      <c r="B20">
        <v>12</v>
      </c>
      <c r="C20">
        <v>9</v>
      </c>
      <c r="D20" t="s">
        <v>576</v>
      </c>
      <c r="E20" t="s">
        <v>1687</v>
      </c>
      <c r="F20">
        <v>2005</v>
      </c>
      <c r="G20" t="s">
        <v>502</v>
      </c>
      <c r="H20" t="s">
        <v>606</v>
      </c>
      <c r="I20" t="s">
        <v>58</v>
      </c>
      <c r="J20" t="s">
        <v>1688</v>
      </c>
      <c r="K20" t="s">
        <v>1689</v>
      </c>
      <c r="L20">
        <v>283.52</v>
      </c>
    </row>
    <row r="21" spans="1:12" x14ac:dyDescent="0.25">
      <c r="A21">
        <v>2017053971</v>
      </c>
      <c r="B21">
        <v>13</v>
      </c>
      <c r="C21">
        <v>14</v>
      </c>
      <c r="D21" t="s">
        <v>82</v>
      </c>
      <c r="E21" t="s">
        <v>820</v>
      </c>
      <c r="F21">
        <v>2006</v>
      </c>
      <c r="H21" t="s">
        <v>606</v>
      </c>
      <c r="I21" t="s">
        <v>58</v>
      </c>
      <c r="J21" t="s">
        <v>1690</v>
      </c>
      <c r="K21" t="s">
        <v>1691</v>
      </c>
      <c r="L21">
        <v>298.81</v>
      </c>
    </row>
    <row r="24" spans="1:12" x14ac:dyDescent="0.25">
      <c r="A24" t="s">
        <v>1353</v>
      </c>
    </row>
    <row r="25" spans="1:12" x14ac:dyDescent="0.25">
      <c r="A25">
        <v>2015073168</v>
      </c>
      <c r="B25">
        <v>1</v>
      </c>
      <c r="C25">
        <v>16</v>
      </c>
      <c r="D25" t="s">
        <v>181</v>
      </c>
      <c r="E25" t="s">
        <v>720</v>
      </c>
      <c r="F25">
        <v>2004</v>
      </c>
      <c r="G25" t="s">
        <v>514</v>
      </c>
      <c r="H25" t="s">
        <v>514</v>
      </c>
      <c r="I25" t="s">
        <v>58</v>
      </c>
      <c r="J25" t="s">
        <v>1039</v>
      </c>
      <c r="L25">
        <v>77.2</v>
      </c>
    </row>
    <row r="26" spans="1:12" x14ac:dyDescent="0.25">
      <c r="A26">
        <v>201307964</v>
      </c>
      <c r="B26">
        <v>2</v>
      </c>
      <c r="C26">
        <v>23</v>
      </c>
      <c r="D26" t="s">
        <v>252</v>
      </c>
      <c r="E26" t="s">
        <v>793</v>
      </c>
      <c r="F26">
        <v>2004</v>
      </c>
      <c r="G26" t="s">
        <v>514</v>
      </c>
      <c r="H26" t="s">
        <v>514</v>
      </c>
      <c r="I26" t="s">
        <v>58</v>
      </c>
      <c r="J26" t="s">
        <v>1692</v>
      </c>
      <c r="K26" t="s">
        <v>1693</v>
      </c>
      <c r="L26">
        <v>114.26</v>
      </c>
    </row>
    <row r="27" spans="1:12" x14ac:dyDescent="0.25">
      <c r="A27">
        <v>201306271</v>
      </c>
      <c r="B27">
        <v>3</v>
      </c>
      <c r="C27">
        <v>24</v>
      </c>
      <c r="D27" t="s">
        <v>239</v>
      </c>
      <c r="E27" t="s">
        <v>826</v>
      </c>
      <c r="F27">
        <v>2004</v>
      </c>
      <c r="I27" t="s">
        <v>58</v>
      </c>
      <c r="J27" t="s">
        <v>1694</v>
      </c>
      <c r="K27" t="s">
        <v>1695</v>
      </c>
      <c r="L27">
        <v>166.62</v>
      </c>
    </row>
    <row r="28" spans="1:12" x14ac:dyDescent="0.25">
      <c r="A28">
        <v>2014061818</v>
      </c>
      <c r="B28">
        <v>4</v>
      </c>
      <c r="C28">
        <v>17</v>
      </c>
      <c r="D28" t="s">
        <v>319</v>
      </c>
      <c r="E28" t="s">
        <v>797</v>
      </c>
      <c r="F28">
        <v>2004</v>
      </c>
      <c r="G28" t="s">
        <v>598</v>
      </c>
      <c r="I28" t="s">
        <v>58</v>
      </c>
      <c r="J28" t="s">
        <v>1696</v>
      </c>
      <c r="K28" t="s">
        <v>1697</v>
      </c>
      <c r="L28">
        <v>180.36</v>
      </c>
    </row>
    <row r="29" spans="1:12" x14ac:dyDescent="0.25">
      <c r="A29">
        <v>201306112</v>
      </c>
      <c r="B29">
        <v>5</v>
      </c>
      <c r="C29">
        <v>25</v>
      </c>
      <c r="D29" t="s">
        <v>365</v>
      </c>
      <c r="E29" t="s">
        <v>798</v>
      </c>
      <c r="F29">
        <v>2004</v>
      </c>
      <c r="G29" t="s">
        <v>514</v>
      </c>
      <c r="H29" t="s">
        <v>514</v>
      </c>
      <c r="I29" t="s">
        <v>58</v>
      </c>
      <c r="J29" t="s">
        <v>1698</v>
      </c>
      <c r="K29" t="s">
        <v>1262</v>
      </c>
      <c r="L29">
        <v>181.44</v>
      </c>
    </row>
    <row r="30" spans="1:12" x14ac:dyDescent="0.25">
      <c r="A30">
        <v>2014092509</v>
      </c>
      <c r="B30">
        <v>6</v>
      </c>
      <c r="C30">
        <v>27</v>
      </c>
      <c r="D30" t="s">
        <v>365</v>
      </c>
      <c r="E30" t="s">
        <v>1699</v>
      </c>
      <c r="F30">
        <v>2004</v>
      </c>
      <c r="H30" t="s">
        <v>606</v>
      </c>
      <c r="I30" t="s">
        <v>58</v>
      </c>
      <c r="J30" t="s">
        <v>1700</v>
      </c>
      <c r="K30" t="s">
        <v>1701</v>
      </c>
      <c r="L30">
        <v>197.66</v>
      </c>
    </row>
    <row r="31" spans="1:12" x14ac:dyDescent="0.25">
      <c r="A31">
        <v>2014082200</v>
      </c>
      <c r="B31">
        <v>7</v>
      </c>
      <c r="C31">
        <v>20</v>
      </c>
      <c r="D31" t="s">
        <v>259</v>
      </c>
      <c r="E31" t="s">
        <v>1699</v>
      </c>
      <c r="F31">
        <v>2003</v>
      </c>
      <c r="G31" t="s">
        <v>598</v>
      </c>
      <c r="H31" t="s">
        <v>606</v>
      </c>
      <c r="I31" t="s">
        <v>58</v>
      </c>
      <c r="J31" t="s">
        <v>1702</v>
      </c>
      <c r="K31" t="s">
        <v>1703</v>
      </c>
      <c r="L31">
        <v>200.13</v>
      </c>
    </row>
    <row r="32" spans="1:12" x14ac:dyDescent="0.25">
      <c r="A32">
        <v>201301514</v>
      </c>
      <c r="B32">
        <v>8</v>
      </c>
      <c r="C32">
        <v>29</v>
      </c>
      <c r="D32" t="s">
        <v>142</v>
      </c>
      <c r="E32" t="s">
        <v>795</v>
      </c>
      <c r="F32">
        <v>2003</v>
      </c>
      <c r="G32" t="s">
        <v>598</v>
      </c>
      <c r="H32" t="s">
        <v>598</v>
      </c>
      <c r="I32" t="s">
        <v>58</v>
      </c>
      <c r="J32" t="s">
        <v>1704</v>
      </c>
      <c r="K32" t="s">
        <v>1705</v>
      </c>
      <c r="L32">
        <v>206</v>
      </c>
    </row>
    <row r="33" spans="1:12" x14ac:dyDescent="0.25">
      <c r="A33">
        <v>201307621</v>
      </c>
      <c r="B33">
        <v>9</v>
      </c>
      <c r="C33">
        <v>21</v>
      </c>
      <c r="D33" t="s">
        <v>314</v>
      </c>
      <c r="E33" t="s">
        <v>800</v>
      </c>
      <c r="F33">
        <v>2003</v>
      </c>
      <c r="G33" t="s">
        <v>502</v>
      </c>
      <c r="H33" t="s">
        <v>606</v>
      </c>
      <c r="I33" t="s">
        <v>58</v>
      </c>
      <c r="J33" t="s">
        <v>1706</v>
      </c>
      <c r="K33" t="s">
        <v>1707</v>
      </c>
      <c r="L33">
        <v>209.55</v>
      </c>
    </row>
    <row r="34" spans="1:12" x14ac:dyDescent="0.25">
      <c r="A34">
        <v>2017061784</v>
      </c>
      <c r="B34">
        <v>10</v>
      </c>
      <c r="C34">
        <v>30</v>
      </c>
      <c r="D34" t="s">
        <v>227</v>
      </c>
      <c r="E34" t="s">
        <v>820</v>
      </c>
      <c r="F34">
        <v>2003</v>
      </c>
      <c r="H34" t="s">
        <v>606</v>
      </c>
      <c r="I34" t="s">
        <v>58</v>
      </c>
      <c r="J34" t="s">
        <v>1708</v>
      </c>
      <c r="K34" t="s">
        <v>1709</v>
      </c>
      <c r="L34">
        <v>336.49</v>
      </c>
    </row>
    <row r="37" spans="1:12" x14ac:dyDescent="0.25">
      <c r="A37" t="s">
        <v>1382</v>
      </c>
    </row>
    <row r="38" spans="1:12" x14ac:dyDescent="0.25">
      <c r="A38">
        <v>2018050257</v>
      </c>
      <c r="B38">
        <v>1</v>
      </c>
      <c r="C38">
        <v>70</v>
      </c>
      <c r="D38" t="s">
        <v>248</v>
      </c>
      <c r="E38" t="s">
        <v>1710</v>
      </c>
      <c r="F38">
        <v>2001</v>
      </c>
      <c r="G38" t="s">
        <v>539</v>
      </c>
      <c r="H38" t="s">
        <v>614</v>
      </c>
      <c r="I38" t="s">
        <v>58</v>
      </c>
      <c r="J38" t="s">
        <v>1711</v>
      </c>
      <c r="L38">
        <v>224.22</v>
      </c>
    </row>
    <row r="39" spans="1:12" x14ac:dyDescent="0.25">
      <c r="A39">
        <v>2018070402</v>
      </c>
      <c r="B39">
        <v>2</v>
      </c>
      <c r="C39">
        <v>32</v>
      </c>
      <c r="D39" t="s">
        <v>617</v>
      </c>
      <c r="E39" t="s">
        <v>1712</v>
      </c>
      <c r="F39">
        <v>2002</v>
      </c>
      <c r="H39" t="s">
        <v>606</v>
      </c>
      <c r="I39" t="s">
        <v>58</v>
      </c>
      <c r="J39" t="s">
        <v>1713</v>
      </c>
      <c r="K39" t="s">
        <v>1399</v>
      </c>
      <c r="L39">
        <v>327.69</v>
      </c>
    </row>
    <row r="40" spans="1:12" x14ac:dyDescent="0.25">
      <c r="A40">
        <v>2018070347</v>
      </c>
      <c r="B40">
        <v>3</v>
      </c>
      <c r="C40">
        <v>31</v>
      </c>
      <c r="D40" t="s">
        <v>424</v>
      </c>
      <c r="E40" t="s">
        <v>803</v>
      </c>
      <c r="F40">
        <v>2000</v>
      </c>
      <c r="G40" t="s">
        <v>598</v>
      </c>
      <c r="H40" t="s">
        <v>598</v>
      </c>
      <c r="I40" t="s">
        <v>58</v>
      </c>
      <c r="J40" t="s">
        <v>1714</v>
      </c>
      <c r="K40" t="s">
        <v>1715</v>
      </c>
      <c r="L40">
        <v>368.46</v>
      </c>
    </row>
    <row r="43" spans="1:12" x14ac:dyDescent="0.25">
      <c r="A43" t="s">
        <v>1388</v>
      </c>
    </row>
    <row r="44" spans="1:12" x14ac:dyDescent="0.25">
      <c r="A44">
        <v>2018070381</v>
      </c>
      <c r="B44">
        <v>1</v>
      </c>
      <c r="C44">
        <v>45</v>
      </c>
      <c r="D44" t="s">
        <v>651</v>
      </c>
      <c r="E44" t="s">
        <v>843</v>
      </c>
      <c r="F44">
        <v>2006</v>
      </c>
      <c r="G44" t="s">
        <v>502</v>
      </c>
      <c r="H44" t="s">
        <v>631</v>
      </c>
      <c r="I44" t="s">
        <v>561</v>
      </c>
      <c r="J44" t="s">
        <v>1716</v>
      </c>
      <c r="L44">
        <v>122.14</v>
      </c>
    </row>
    <row r="45" spans="1:12" x14ac:dyDescent="0.25">
      <c r="A45">
        <v>201307849</v>
      </c>
      <c r="B45">
        <v>2</v>
      </c>
      <c r="C45">
        <v>42</v>
      </c>
      <c r="D45" t="s">
        <v>192</v>
      </c>
      <c r="E45" t="s">
        <v>806</v>
      </c>
      <c r="F45">
        <v>2005</v>
      </c>
      <c r="G45" t="s">
        <v>502</v>
      </c>
      <c r="H45" t="s">
        <v>631</v>
      </c>
      <c r="I45" t="s">
        <v>58</v>
      </c>
      <c r="J45" t="s">
        <v>1717</v>
      </c>
      <c r="K45" t="s">
        <v>1718</v>
      </c>
      <c r="L45">
        <v>124.97</v>
      </c>
    </row>
    <row r="46" spans="1:12" x14ac:dyDescent="0.25">
      <c r="A46">
        <v>201307900</v>
      </c>
      <c r="B46">
        <v>3</v>
      </c>
      <c r="C46">
        <v>35</v>
      </c>
      <c r="D46" t="s">
        <v>676</v>
      </c>
      <c r="E46" t="s">
        <v>845</v>
      </c>
      <c r="F46">
        <v>2006</v>
      </c>
      <c r="G46" t="s">
        <v>514</v>
      </c>
      <c r="H46" t="s">
        <v>514</v>
      </c>
      <c r="I46" t="s">
        <v>58</v>
      </c>
      <c r="J46" t="s">
        <v>1719</v>
      </c>
      <c r="K46" t="s">
        <v>1720</v>
      </c>
      <c r="L46">
        <v>147.27000000000001</v>
      </c>
    </row>
    <row r="47" spans="1:12" x14ac:dyDescent="0.25">
      <c r="A47">
        <v>2013091328</v>
      </c>
      <c r="B47">
        <v>4</v>
      </c>
      <c r="C47">
        <v>49</v>
      </c>
      <c r="D47" t="s">
        <v>200</v>
      </c>
      <c r="E47" t="s">
        <v>807</v>
      </c>
      <c r="F47">
        <v>2005</v>
      </c>
      <c r="G47" t="s">
        <v>502</v>
      </c>
      <c r="H47" t="s">
        <v>606</v>
      </c>
      <c r="I47" t="s">
        <v>58</v>
      </c>
      <c r="J47" t="s">
        <v>1721</v>
      </c>
      <c r="K47" t="s">
        <v>1722</v>
      </c>
      <c r="L47">
        <v>152.61000000000001</v>
      </c>
    </row>
    <row r="48" spans="1:12" x14ac:dyDescent="0.25">
      <c r="A48">
        <v>201307704</v>
      </c>
      <c r="B48">
        <v>5</v>
      </c>
      <c r="C48">
        <v>36</v>
      </c>
      <c r="D48" t="s">
        <v>144</v>
      </c>
      <c r="E48" t="s">
        <v>805</v>
      </c>
      <c r="F48">
        <v>2005</v>
      </c>
      <c r="G48" t="s">
        <v>502</v>
      </c>
      <c r="H48" t="s">
        <v>631</v>
      </c>
      <c r="I48" t="s">
        <v>58</v>
      </c>
      <c r="J48" t="s">
        <v>1723</v>
      </c>
      <c r="K48" t="s">
        <v>1724</v>
      </c>
      <c r="L48">
        <v>156.54</v>
      </c>
    </row>
    <row r="49" spans="1:12" x14ac:dyDescent="0.25">
      <c r="A49">
        <v>201306272</v>
      </c>
      <c r="B49">
        <v>6</v>
      </c>
      <c r="C49">
        <v>47</v>
      </c>
      <c r="D49" t="s">
        <v>206</v>
      </c>
      <c r="E49" t="s">
        <v>826</v>
      </c>
      <c r="F49">
        <v>2005</v>
      </c>
      <c r="I49" t="s">
        <v>58</v>
      </c>
      <c r="J49" t="s">
        <v>1725</v>
      </c>
      <c r="K49" t="s">
        <v>1726</v>
      </c>
      <c r="L49">
        <v>159.21</v>
      </c>
    </row>
    <row r="50" spans="1:12" x14ac:dyDescent="0.25">
      <c r="A50">
        <v>201307660</v>
      </c>
      <c r="B50">
        <v>7</v>
      </c>
      <c r="C50">
        <v>40</v>
      </c>
      <c r="D50" t="s">
        <v>53</v>
      </c>
      <c r="E50" t="s">
        <v>718</v>
      </c>
      <c r="F50">
        <v>2005</v>
      </c>
      <c r="G50" t="s">
        <v>539</v>
      </c>
      <c r="H50" t="s">
        <v>614</v>
      </c>
      <c r="I50" t="s">
        <v>58</v>
      </c>
      <c r="J50" t="s">
        <v>1727</v>
      </c>
      <c r="K50" t="s">
        <v>1088</v>
      </c>
      <c r="L50">
        <v>175.08</v>
      </c>
    </row>
    <row r="51" spans="1:12" x14ac:dyDescent="0.25">
      <c r="A51">
        <v>201307906</v>
      </c>
      <c r="B51">
        <v>8</v>
      </c>
      <c r="C51">
        <v>50</v>
      </c>
      <c r="D51" t="s">
        <v>127</v>
      </c>
      <c r="E51" t="s">
        <v>808</v>
      </c>
      <c r="F51">
        <v>2005</v>
      </c>
      <c r="G51" t="s">
        <v>514</v>
      </c>
      <c r="H51" t="s">
        <v>514</v>
      </c>
      <c r="I51" t="s">
        <v>58</v>
      </c>
      <c r="J51" t="s">
        <v>1728</v>
      </c>
      <c r="K51" t="s">
        <v>1729</v>
      </c>
      <c r="L51">
        <v>197.07</v>
      </c>
    </row>
    <row r="52" spans="1:12" x14ac:dyDescent="0.25">
      <c r="A52">
        <v>201306500</v>
      </c>
      <c r="B52">
        <v>9</v>
      </c>
      <c r="C52">
        <v>37</v>
      </c>
      <c r="D52" t="s">
        <v>169</v>
      </c>
      <c r="E52" t="s">
        <v>850</v>
      </c>
      <c r="F52">
        <v>2006</v>
      </c>
      <c r="G52" t="s">
        <v>591</v>
      </c>
      <c r="H52" t="s">
        <v>514</v>
      </c>
      <c r="I52" t="s">
        <v>58</v>
      </c>
      <c r="J52" t="s">
        <v>1730</v>
      </c>
      <c r="K52" t="s">
        <v>1731</v>
      </c>
      <c r="L52">
        <v>203.04</v>
      </c>
    </row>
    <row r="53" spans="1:12" x14ac:dyDescent="0.25">
      <c r="A53">
        <v>2014071995</v>
      </c>
      <c r="B53">
        <v>10</v>
      </c>
      <c r="C53">
        <v>46</v>
      </c>
      <c r="D53" t="s">
        <v>536</v>
      </c>
      <c r="E53" t="s">
        <v>1732</v>
      </c>
      <c r="F53">
        <v>2006</v>
      </c>
      <c r="G53" t="s">
        <v>502</v>
      </c>
      <c r="H53" t="s">
        <v>631</v>
      </c>
      <c r="I53" t="s">
        <v>58</v>
      </c>
      <c r="J53" t="s">
        <v>1733</v>
      </c>
      <c r="K53" t="s">
        <v>1734</v>
      </c>
      <c r="L53">
        <v>291.95</v>
      </c>
    </row>
    <row r="54" spans="1:12" x14ac:dyDescent="0.25">
      <c r="A54">
        <v>2017033958</v>
      </c>
      <c r="B54">
        <v>11</v>
      </c>
      <c r="C54">
        <v>41</v>
      </c>
      <c r="D54" t="s">
        <v>553</v>
      </c>
      <c r="E54" t="s">
        <v>1735</v>
      </c>
      <c r="F54">
        <v>2006</v>
      </c>
      <c r="G54" t="s">
        <v>598</v>
      </c>
      <c r="H54" t="s">
        <v>598</v>
      </c>
      <c r="I54" t="s">
        <v>58</v>
      </c>
      <c r="J54" t="s">
        <v>1736</v>
      </c>
      <c r="K54" t="s">
        <v>1278</v>
      </c>
      <c r="L54">
        <v>308.13</v>
      </c>
    </row>
    <row r="55" spans="1:12" x14ac:dyDescent="0.25">
      <c r="A55">
        <v>2017061786</v>
      </c>
      <c r="B55">
        <v>12</v>
      </c>
      <c r="C55">
        <v>48</v>
      </c>
      <c r="D55" t="s">
        <v>59</v>
      </c>
      <c r="E55" t="s">
        <v>1676</v>
      </c>
      <c r="F55">
        <v>2005</v>
      </c>
      <c r="G55" t="s">
        <v>513</v>
      </c>
      <c r="H55" t="s">
        <v>513</v>
      </c>
      <c r="I55" t="s">
        <v>58</v>
      </c>
      <c r="J55" t="s">
        <v>1737</v>
      </c>
      <c r="K55" t="s">
        <v>1738</v>
      </c>
      <c r="L55">
        <v>313.32</v>
      </c>
    </row>
    <row r="56" spans="1:12" x14ac:dyDescent="0.25">
      <c r="A56">
        <v>2017090153</v>
      </c>
      <c r="B56">
        <v>13</v>
      </c>
      <c r="C56">
        <v>43</v>
      </c>
      <c r="D56" t="s">
        <v>190</v>
      </c>
      <c r="E56" t="s">
        <v>1739</v>
      </c>
      <c r="F56">
        <v>2006</v>
      </c>
      <c r="G56" t="s">
        <v>611</v>
      </c>
      <c r="H56" t="s">
        <v>609</v>
      </c>
      <c r="I56" t="s">
        <v>58</v>
      </c>
      <c r="J56" t="s">
        <v>1740</v>
      </c>
      <c r="K56" t="s">
        <v>1741</v>
      </c>
      <c r="L56">
        <v>334.84</v>
      </c>
    </row>
    <row r="59" spans="1:12" x14ac:dyDescent="0.25">
      <c r="A59" t="s">
        <v>1410</v>
      </c>
    </row>
    <row r="60" spans="1:12" x14ac:dyDescent="0.25">
      <c r="A60">
        <v>2018080534</v>
      </c>
      <c r="B60">
        <v>1</v>
      </c>
      <c r="C60">
        <v>53</v>
      </c>
      <c r="D60" t="s">
        <v>265</v>
      </c>
      <c r="E60" t="s">
        <v>785</v>
      </c>
      <c r="F60">
        <v>2003</v>
      </c>
      <c r="I60" t="s">
        <v>636</v>
      </c>
      <c r="J60" t="s">
        <v>1742</v>
      </c>
      <c r="L60">
        <v>80.510000000000005</v>
      </c>
    </row>
    <row r="61" spans="1:12" x14ac:dyDescent="0.25">
      <c r="A61">
        <v>201306189</v>
      </c>
      <c r="B61">
        <v>2</v>
      </c>
      <c r="C61">
        <v>56</v>
      </c>
      <c r="D61" t="s">
        <v>265</v>
      </c>
      <c r="E61" t="s">
        <v>814</v>
      </c>
      <c r="F61">
        <v>2003</v>
      </c>
      <c r="G61" t="s">
        <v>502</v>
      </c>
      <c r="H61" t="s">
        <v>606</v>
      </c>
      <c r="I61" t="s">
        <v>58</v>
      </c>
      <c r="J61" t="s">
        <v>1743</v>
      </c>
      <c r="K61" t="s">
        <v>1744</v>
      </c>
      <c r="L61">
        <v>86.01</v>
      </c>
    </row>
    <row r="62" spans="1:12" x14ac:dyDescent="0.25">
      <c r="A62">
        <v>201306324</v>
      </c>
      <c r="B62">
        <v>2</v>
      </c>
      <c r="C62">
        <v>52</v>
      </c>
      <c r="D62" t="s">
        <v>190</v>
      </c>
      <c r="E62" t="s">
        <v>812</v>
      </c>
      <c r="F62">
        <v>2003</v>
      </c>
      <c r="G62" t="s">
        <v>502</v>
      </c>
      <c r="I62" t="s">
        <v>58</v>
      </c>
      <c r="J62" t="s">
        <v>1743</v>
      </c>
      <c r="K62" t="s">
        <v>1744</v>
      </c>
      <c r="L62">
        <v>86.01</v>
      </c>
    </row>
    <row r="63" spans="1:12" x14ac:dyDescent="0.25">
      <c r="A63">
        <v>2015063056</v>
      </c>
      <c r="B63">
        <v>4</v>
      </c>
      <c r="C63">
        <v>51</v>
      </c>
      <c r="D63" t="s">
        <v>377</v>
      </c>
      <c r="E63" t="s">
        <v>831</v>
      </c>
      <c r="F63">
        <v>2003</v>
      </c>
      <c r="G63" t="s">
        <v>539</v>
      </c>
      <c r="H63" t="s">
        <v>614</v>
      </c>
      <c r="I63" t="s">
        <v>58</v>
      </c>
      <c r="J63" t="s">
        <v>1745</v>
      </c>
      <c r="K63" t="s">
        <v>1746</v>
      </c>
      <c r="L63">
        <v>114.13</v>
      </c>
    </row>
    <row r="64" spans="1:12" x14ac:dyDescent="0.25">
      <c r="A64">
        <v>2014061820</v>
      </c>
      <c r="B64">
        <v>5</v>
      </c>
      <c r="C64">
        <v>58</v>
      </c>
      <c r="D64" t="s">
        <v>274</v>
      </c>
      <c r="E64" t="s">
        <v>847</v>
      </c>
      <c r="F64">
        <v>2003</v>
      </c>
      <c r="G64" t="s">
        <v>514</v>
      </c>
      <c r="H64" t="s">
        <v>514</v>
      </c>
      <c r="I64" t="s">
        <v>58</v>
      </c>
      <c r="J64" t="s">
        <v>1747</v>
      </c>
      <c r="K64" t="s">
        <v>1251</v>
      </c>
      <c r="L64">
        <v>116.17</v>
      </c>
    </row>
    <row r="65" spans="1:12" x14ac:dyDescent="0.25">
      <c r="A65">
        <v>201307933</v>
      </c>
      <c r="B65">
        <v>6</v>
      </c>
      <c r="C65">
        <v>57</v>
      </c>
      <c r="D65" t="s">
        <v>125</v>
      </c>
      <c r="E65" t="s">
        <v>1748</v>
      </c>
      <c r="F65">
        <v>2003</v>
      </c>
      <c r="G65" t="s">
        <v>539</v>
      </c>
      <c r="H65" t="s">
        <v>614</v>
      </c>
      <c r="I65" t="s">
        <v>58</v>
      </c>
      <c r="J65" t="s">
        <v>1749</v>
      </c>
      <c r="K65" t="s">
        <v>1521</v>
      </c>
      <c r="L65">
        <v>141.30000000000001</v>
      </c>
    </row>
    <row r="66" spans="1:12" x14ac:dyDescent="0.25">
      <c r="A66">
        <v>2014071988</v>
      </c>
      <c r="B66">
        <v>7</v>
      </c>
      <c r="C66">
        <v>55</v>
      </c>
      <c r="D66" t="s">
        <v>347</v>
      </c>
      <c r="E66" t="s">
        <v>783</v>
      </c>
      <c r="F66">
        <v>2003</v>
      </c>
      <c r="G66" t="s">
        <v>502</v>
      </c>
      <c r="H66" t="s">
        <v>606</v>
      </c>
      <c r="I66" t="s">
        <v>58</v>
      </c>
      <c r="J66" t="s">
        <v>1750</v>
      </c>
      <c r="K66" t="s">
        <v>1489</v>
      </c>
      <c r="L66">
        <v>142.25</v>
      </c>
    </row>
    <row r="67" spans="1:12" x14ac:dyDescent="0.25">
      <c r="A67">
        <v>2015073124</v>
      </c>
      <c r="B67">
        <v>8</v>
      </c>
      <c r="C67">
        <v>60</v>
      </c>
      <c r="D67" t="s">
        <v>270</v>
      </c>
      <c r="E67" t="s">
        <v>832</v>
      </c>
      <c r="F67">
        <v>2004</v>
      </c>
      <c r="G67" t="s">
        <v>598</v>
      </c>
      <c r="H67" t="s">
        <v>598</v>
      </c>
      <c r="I67" t="s">
        <v>58</v>
      </c>
      <c r="J67" t="s">
        <v>1751</v>
      </c>
      <c r="K67" t="s">
        <v>1186</v>
      </c>
      <c r="L67">
        <v>254.72</v>
      </c>
    </row>
    <row r="70" spans="1:12" x14ac:dyDescent="0.25">
      <c r="A70" t="s">
        <v>1432</v>
      </c>
    </row>
    <row r="71" spans="1:12" x14ac:dyDescent="0.25">
      <c r="A71">
        <v>2017080066</v>
      </c>
      <c r="B71">
        <v>1</v>
      </c>
      <c r="C71">
        <v>66</v>
      </c>
      <c r="D71" t="s">
        <v>1310</v>
      </c>
      <c r="E71" t="s">
        <v>478</v>
      </c>
      <c r="F71">
        <v>2002</v>
      </c>
      <c r="I71" t="s">
        <v>97</v>
      </c>
      <c r="J71" t="s">
        <v>1752</v>
      </c>
      <c r="L71">
        <v>166.6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3B71C-891B-436C-AD33-1A252AFB1601}">
  <dimension ref="A1:K89"/>
  <sheetViews>
    <sheetView topLeftCell="A82" zoomScale="70" zoomScaleNormal="70" workbookViewId="0">
      <selection activeCell="F99" sqref="F99"/>
    </sheetView>
  </sheetViews>
  <sheetFormatPr defaultRowHeight="22.5" x14ac:dyDescent="0.35"/>
  <cols>
    <col min="1" max="1" width="9.5703125" style="43" bestFit="1" customWidth="1"/>
    <col min="2" max="2" width="6.85546875" style="43" bestFit="1" customWidth="1"/>
    <col min="3" max="3" width="18.7109375" style="43" bestFit="1" customWidth="1"/>
    <col min="4" max="4" width="16.5703125" style="43" bestFit="1" customWidth="1"/>
    <col min="5" max="5" width="33.7109375" style="43" bestFit="1" customWidth="1"/>
    <col min="6" max="6" width="8.28515625" style="43" bestFit="1" customWidth="1"/>
    <col min="7" max="7" width="12.42578125" style="43" bestFit="1" customWidth="1"/>
    <col min="8" max="8" width="16.28515625" style="43" bestFit="1" customWidth="1"/>
    <col min="9" max="10" width="13.42578125" style="43" bestFit="1" customWidth="1"/>
    <col min="11" max="11" width="11.5703125" style="43" bestFit="1" customWidth="1"/>
    <col min="12" max="16384" width="9.140625" style="44"/>
  </cols>
  <sheetData>
    <row r="1" spans="1:11" x14ac:dyDescent="0.35">
      <c r="A1" s="43" t="s">
        <v>1316</v>
      </c>
    </row>
    <row r="2" spans="1:11" x14ac:dyDescent="0.35">
      <c r="A2" s="43" t="s">
        <v>1317</v>
      </c>
    </row>
    <row r="3" spans="1:11" x14ac:dyDescent="0.35">
      <c r="A3" s="43" t="s">
        <v>1560</v>
      </c>
    </row>
    <row r="4" spans="1:11" x14ac:dyDescent="0.35">
      <c r="A4" s="43" t="s">
        <v>1319</v>
      </c>
    </row>
    <row r="6" spans="1:11" x14ac:dyDescent="0.35">
      <c r="A6" s="43" t="s">
        <v>712</v>
      </c>
      <c r="B6" s="43" t="s">
        <v>713</v>
      </c>
      <c r="C6" s="43" t="s">
        <v>714</v>
      </c>
      <c r="D6" s="43" t="s">
        <v>1</v>
      </c>
      <c r="E6" s="43" t="s">
        <v>23</v>
      </c>
      <c r="F6" s="43" t="s">
        <v>715</v>
      </c>
      <c r="G6" s="43" t="s">
        <v>10</v>
      </c>
      <c r="H6" s="43" t="s">
        <v>22</v>
      </c>
      <c r="I6" s="43" t="s">
        <v>716</v>
      </c>
      <c r="J6" s="43" t="s">
        <v>717</v>
      </c>
      <c r="K6" s="43" t="s">
        <v>704</v>
      </c>
    </row>
    <row r="9" spans="1:11" x14ac:dyDescent="0.35">
      <c r="A9" s="43" t="s">
        <v>1320</v>
      </c>
    </row>
    <row r="10" spans="1:11" x14ac:dyDescent="0.35">
      <c r="A10" s="45">
        <v>1</v>
      </c>
      <c r="B10" s="45">
        <v>7</v>
      </c>
      <c r="C10" s="45">
        <v>201307992</v>
      </c>
      <c r="D10" s="45" t="s">
        <v>177</v>
      </c>
      <c r="E10" s="45" t="s">
        <v>178</v>
      </c>
      <c r="F10" s="45">
        <v>2005</v>
      </c>
      <c r="G10" s="45" t="s">
        <v>502</v>
      </c>
      <c r="H10" s="45" t="s">
        <v>606</v>
      </c>
      <c r="I10" s="45" t="s">
        <v>1561</v>
      </c>
      <c r="J10" s="45"/>
      <c r="K10" s="45">
        <v>65.67</v>
      </c>
    </row>
    <row r="11" spans="1:11" x14ac:dyDescent="0.35">
      <c r="A11" s="45">
        <v>2</v>
      </c>
      <c r="B11" s="45">
        <v>11</v>
      </c>
      <c r="C11" s="45">
        <v>2014071929</v>
      </c>
      <c r="D11" s="45" t="s">
        <v>62</v>
      </c>
      <c r="E11" s="45" t="s">
        <v>63</v>
      </c>
      <c r="F11" s="45">
        <v>2005</v>
      </c>
      <c r="G11" s="45" t="s">
        <v>515</v>
      </c>
      <c r="H11" s="45" t="s">
        <v>135</v>
      </c>
      <c r="I11" s="45" t="s">
        <v>996</v>
      </c>
      <c r="J11" s="45" t="s">
        <v>1562</v>
      </c>
      <c r="K11" s="45">
        <v>124.7</v>
      </c>
    </row>
    <row r="12" spans="1:11" x14ac:dyDescent="0.35">
      <c r="A12" s="45">
        <v>3</v>
      </c>
      <c r="B12" s="45">
        <v>13</v>
      </c>
      <c r="C12" s="45">
        <v>2014071989</v>
      </c>
      <c r="D12" s="45" t="s">
        <v>146</v>
      </c>
      <c r="E12" s="45" t="s">
        <v>147</v>
      </c>
      <c r="F12" s="45">
        <v>2005</v>
      </c>
      <c r="G12" s="45" t="s">
        <v>502</v>
      </c>
      <c r="H12" s="45" t="s">
        <v>606</v>
      </c>
      <c r="I12" s="45" t="s">
        <v>1563</v>
      </c>
      <c r="J12" s="45" t="s">
        <v>1564</v>
      </c>
      <c r="K12" s="45">
        <v>156.58000000000001</v>
      </c>
    </row>
    <row r="13" spans="1:11" x14ac:dyDescent="0.35">
      <c r="A13" s="45">
        <v>4</v>
      </c>
      <c r="B13" s="45">
        <v>4</v>
      </c>
      <c r="C13" s="45">
        <v>2016071158</v>
      </c>
      <c r="D13" s="45" t="s">
        <v>537</v>
      </c>
      <c r="E13" s="45" t="s">
        <v>538</v>
      </c>
      <c r="F13" s="45">
        <v>2006</v>
      </c>
      <c r="G13" s="45" t="s">
        <v>539</v>
      </c>
      <c r="H13" s="45" t="s">
        <v>56</v>
      </c>
      <c r="I13" s="45" t="s">
        <v>1565</v>
      </c>
      <c r="J13" s="45" t="s">
        <v>1401</v>
      </c>
      <c r="K13" s="45">
        <v>170.3</v>
      </c>
    </row>
    <row r="14" spans="1:11" x14ac:dyDescent="0.35">
      <c r="A14" s="45">
        <v>5</v>
      </c>
      <c r="B14" s="45">
        <v>3</v>
      </c>
      <c r="C14" s="45">
        <v>2016062285</v>
      </c>
      <c r="D14" s="45" t="s">
        <v>151</v>
      </c>
      <c r="E14" s="45" t="s">
        <v>588</v>
      </c>
      <c r="F14" s="45">
        <v>2005</v>
      </c>
      <c r="G14" s="45" t="s">
        <v>513</v>
      </c>
      <c r="H14" s="45" t="s">
        <v>513</v>
      </c>
      <c r="I14" s="45" t="s">
        <v>1010</v>
      </c>
      <c r="J14" s="45" t="s">
        <v>1566</v>
      </c>
      <c r="K14" s="45">
        <v>190.74</v>
      </c>
    </row>
    <row r="15" spans="1:11" x14ac:dyDescent="0.35">
      <c r="A15" s="45">
        <v>6</v>
      </c>
      <c r="B15" s="45">
        <v>14</v>
      </c>
      <c r="C15" s="45">
        <v>201306273</v>
      </c>
      <c r="D15" s="45" t="s">
        <v>138</v>
      </c>
      <c r="E15" s="45" t="s">
        <v>139</v>
      </c>
      <c r="F15" s="45">
        <v>2005</v>
      </c>
      <c r="G15" s="45"/>
      <c r="H15" s="45" t="s">
        <v>514</v>
      </c>
      <c r="I15" s="45" t="s">
        <v>1567</v>
      </c>
      <c r="J15" s="45" t="s">
        <v>1568</v>
      </c>
      <c r="K15" s="45">
        <v>246.35</v>
      </c>
    </row>
    <row r="16" spans="1:11" x14ac:dyDescent="0.35">
      <c r="A16" s="45">
        <v>7</v>
      </c>
      <c r="B16" s="45">
        <v>10</v>
      </c>
      <c r="C16" s="45">
        <v>2018050263</v>
      </c>
      <c r="D16" s="45" t="s">
        <v>570</v>
      </c>
      <c r="E16" s="45" t="s">
        <v>60</v>
      </c>
      <c r="F16" s="45">
        <v>2006</v>
      </c>
      <c r="G16" s="45" t="s">
        <v>513</v>
      </c>
      <c r="H16" s="45"/>
      <c r="I16" s="45" t="s">
        <v>1569</v>
      </c>
      <c r="J16" s="45" t="s">
        <v>1570</v>
      </c>
      <c r="K16" s="45">
        <v>248.49</v>
      </c>
    </row>
    <row r="17" spans="1:11" x14ac:dyDescent="0.35">
      <c r="A17" s="45">
        <v>8</v>
      </c>
      <c r="B17" s="45">
        <v>8</v>
      </c>
      <c r="C17" s="45">
        <v>2014061806</v>
      </c>
      <c r="D17" s="45" t="s">
        <v>123</v>
      </c>
      <c r="E17" s="45" t="s">
        <v>124</v>
      </c>
      <c r="F17" s="45">
        <v>2005</v>
      </c>
      <c r="G17" s="45" t="s">
        <v>505</v>
      </c>
      <c r="H17" s="45" t="s">
        <v>606</v>
      </c>
      <c r="I17" s="45" t="s">
        <v>1571</v>
      </c>
      <c r="J17" s="45" t="s">
        <v>1572</v>
      </c>
      <c r="K17" s="45">
        <v>255.21</v>
      </c>
    </row>
    <row r="18" spans="1:11" x14ac:dyDescent="0.35">
      <c r="A18" s="45">
        <v>9</v>
      </c>
      <c r="B18" s="45">
        <v>17</v>
      </c>
      <c r="C18" s="45">
        <v>2016071216</v>
      </c>
      <c r="D18" s="45" t="s">
        <v>1332</v>
      </c>
      <c r="E18" s="45" t="s">
        <v>1333</v>
      </c>
      <c r="F18" s="45">
        <v>2005</v>
      </c>
      <c r="G18" s="45" t="s">
        <v>513</v>
      </c>
      <c r="H18" s="45"/>
      <c r="I18" s="45" t="s">
        <v>1573</v>
      </c>
      <c r="J18" s="45" t="s">
        <v>1574</v>
      </c>
      <c r="K18" s="45">
        <v>276.51</v>
      </c>
    </row>
    <row r="19" spans="1:11" x14ac:dyDescent="0.35">
      <c r="A19" s="45">
        <v>10</v>
      </c>
      <c r="B19" s="45">
        <v>9</v>
      </c>
      <c r="C19" s="45">
        <v>2015062979</v>
      </c>
      <c r="D19" s="45" t="s">
        <v>179</v>
      </c>
      <c r="E19" s="45" t="s">
        <v>180</v>
      </c>
      <c r="F19" s="45">
        <v>2005</v>
      </c>
      <c r="G19" s="45"/>
      <c r="H19" s="45"/>
      <c r="I19" s="45" t="s">
        <v>1575</v>
      </c>
      <c r="J19" s="45" t="s">
        <v>1576</v>
      </c>
      <c r="K19" s="45">
        <v>279.37</v>
      </c>
    </row>
    <row r="20" spans="1:11" x14ac:dyDescent="0.35">
      <c r="A20" s="45">
        <v>11</v>
      </c>
      <c r="B20" s="45">
        <v>1</v>
      </c>
      <c r="C20" s="45">
        <v>2018090584</v>
      </c>
      <c r="D20" s="45" t="s">
        <v>576</v>
      </c>
      <c r="E20" s="45" t="s">
        <v>1315</v>
      </c>
      <c r="F20" s="45">
        <v>2005</v>
      </c>
      <c r="G20" s="45" t="s">
        <v>502</v>
      </c>
      <c r="H20" s="45" t="s">
        <v>606</v>
      </c>
      <c r="I20" s="45" t="s">
        <v>1577</v>
      </c>
      <c r="J20" s="45" t="s">
        <v>1578</v>
      </c>
      <c r="K20" s="45">
        <v>300.81</v>
      </c>
    </row>
    <row r="21" spans="1:11" x14ac:dyDescent="0.35">
      <c r="A21" s="45">
        <v>12</v>
      </c>
      <c r="B21" s="45">
        <v>16</v>
      </c>
      <c r="C21" s="45">
        <v>2016071217</v>
      </c>
      <c r="D21" s="45" t="s">
        <v>537</v>
      </c>
      <c r="E21" s="45" t="s">
        <v>1333</v>
      </c>
      <c r="F21" s="45">
        <v>2006</v>
      </c>
      <c r="G21" s="45" t="s">
        <v>513</v>
      </c>
      <c r="H21" s="45"/>
      <c r="I21" s="45" t="s">
        <v>1579</v>
      </c>
      <c r="J21" s="45" t="s">
        <v>1580</v>
      </c>
      <c r="K21" s="45">
        <v>302.95</v>
      </c>
    </row>
    <row r="22" spans="1:11" x14ac:dyDescent="0.35">
      <c r="A22" s="45">
        <v>13</v>
      </c>
      <c r="B22" s="45">
        <v>6</v>
      </c>
      <c r="C22" s="45">
        <v>2016081250</v>
      </c>
      <c r="D22" s="45" t="s">
        <v>367</v>
      </c>
      <c r="E22" s="45" t="s">
        <v>368</v>
      </c>
      <c r="F22" s="45">
        <v>2006</v>
      </c>
      <c r="G22" s="45" t="s">
        <v>513</v>
      </c>
      <c r="H22" s="45" t="s">
        <v>513</v>
      </c>
      <c r="I22" s="45" t="s">
        <v>1236</v>
      </c>
      <c r="J22" s="45" t="s">
        <v>1581</v>
      </c>
      <c r="K22" s="45">
        <v>330.4</v>
      </c>
    </row>
    <row r="23" spans="1:11" x14ac:dyDescent="0.35">
      <c r="A23" s="45">
        <v>14</v>
      </c>
      <c r="B23" s="45">
        <v>12</v>
      </c>
      <c r="C23" s="45">
        <v>2017061806</v>
      </c>
      <c r="D23" s="45" t="s">
        <v>516</v>
      </c>
      <c r="E23" s="45" t="s">
        <v>224</v>
      </c>
      <c r="F23" s="45">
        <v>2006</v>
      </c>
      <c r="G23" s="45" t="s">
        <v>505</v>
      </c>
      <c r="H23" s="45" t="s">
        <v>505</v>
      </c>
      <c r="I23" s="45" t="s">
        <v>1582</v>
      </c>
      <c r="J23" s="45" t="s">
        <v>1583</v>
      </c>
      <c r="K23" s="45">
        <v>336.4</v>
      </c>
    </row>
    <row r="24" spans="1:11" x14ac:dyDescent="0.35">
      <c r="A24" s="45">
        <v>15</v>
      </c>
      <c r="B24" s="45">
        <v>5</v>
      </c>
      <c r="C24" s="45">
        <v>2018060253</v>
      </c>
      <c r="D24" s="45" t="s">
        <v>506</v>
      </c>
      <c r="E24" s="45" t="s">
        <v>507</v>
      </c>
      <c r="F24" s="45">
        <v>2005</v>
      </c>
      <c r="G24" s="45" t="s">
        <v>505</v>
      </c>
      <c r="H24" s="45" t="s">
        <v>505</v>
      </c>
      <c r="I24" s="45" t="s">
        <v>1584</v>
      </c>
      <c r="J24" s="45" t="s">
        <v>1585</v>
      </c>
      <c r="K24" s="45">
        <v>354.41</v>
      </c>
    </row>
    <row r="25" spans="1:11" x14ac:dyDescent="0.35">
      <c r="A25" s="45">
        <v>16</v>
      </c>
      <c r="B25" s="45">
        <v>15</v>
      </c>
      <c r="C25" s="45">
        <v>2018080495</v>
      </c>
      <c r="D25" s="45" t="s">
        <v>667</v>
      </c>
      <c r="E25" s="45" t="s">
        <v>668</v>
      </c>
      <c r="F25" s="45">
        <v>2006</v>
      </c>
      <c r="G25" s="45" t="s">
        <v>513</v>
      </c>
      <c r="H25" s="45" t="s">
        <v>513</v>
      </c>
      <c r="I25" s="45" t="s">
        <v>1586</v>
      </c>
      <c r="J25" s="45" t="s">
        <v>1587</v>
      </c>
      <c r="K25" s="45">
        <v>473.62</v>
      </c>
    </row>
    <row r="28" spans="1:11" x14ac:dyDescent="0.35">
      <c r="A28" s="43" t="s">
        <v>1353</v>
      </c>
    </row>
    <row r="29" spans="1:11" x14ac:dyDescent="0.35">
      <c r="A29" s="45">
        <v>1</v>
      </c>
      <c r="B29" s="45">
        <v>20</v>
      </c>
      <c r="C29" s="45">
        <v>201307952</v>
      </c>
      <c r="D29" s="45" t="s">
        <v>317</v>
      </c>
      <c r="E29" s="45" t="s">
        <v>318</v>
      </c>
      <c r="F29" s="45">
        <v>2004</v>
      </c>
      <c r="G29" s="45" t="s">
        <v>514</v>
      </c>
      <c r="H29" s="45" t="s">
        <v>514</v>
      </c>
      <c r="I29" s="45" t="s">
        <v>1588</v>
      </c>
      <c r="J29" s="45"/>
      <c r="K29" s="45">
        <v>95.97</v>
      </c>
    </row>
    <row r="30" spans="1:11" x14ac:dyDescent="0.35">
      <c r="A30" s="45">
        <v>2</v>
      </c>
      <c r="B30" s="45">
        <v>26</v>
      </c>
      <c r="C30" s="45">
        <v>2015073168</v>
      </c>
      <c r="D30" s="45" t="s">
        <v>181</v>
      </c>
      <c r="E30" s="45" t="s">
        <v>327</v>
      </c>
      <c r="F30" s="45">
        <v>2004</v>
      </c>
      <c r="G30" s="45" t="s">
        <v>514</v>
      </c>
      <c r="H30" s="45" t="s">
        <v>514</v>
      </c>
      <c r="I30" s="45" t="s">
        <v>1589</v>
      </c>
      <c r="J30" s="45" t="s">
        <v>1590</v>
      </c>
      <c r="K30" s="45">
        <v>107.98</v>
      </c>
    </row>
    <row r="31" spans="1:11" x14ac:dyDescent="0.35">
      <c r="A31" s="45">
        <v>3</v>
      </c>
      <c r="B31" s="45">
        <v>31</v>
      </c>
      <c r="C31" s="45">
        <v>201307964</v>
      </c>
      <c r="D31" s="45" t="s">
        <v>252</v>
      </c>
      <c r="E31" s="45" t="s">
        <v>253</v>
      </c>
      <c r="F31" s="45">
        <v>2004</v>
      </c>
      <c r="G31" s="45" t="s">
        <v>514</v>
      </c>
      <c r="H31" s="45" t="s">
        <v>514</v>
      </c>
      <c r="I31" s="45" t="s">
        <v>1591</v>
      </c>
      <c r="J31" s="45" t="s">
        <v>1592</v>
      </c>
      <c r="K31" s="45">
        <v>126.71</v>
      </c>
    </row>
    <row r="32" spans="1:11" x14ac:dyDescent="0.35">
      <c r="A32" s="45">
        <v>4</v>
      </c>
      <c r="B32" s="45">
        <v>21</v>
      </c>
      <c r="C32" s="45">
        <v>2014061773</v>
      </c>
      <c r="D32" s="45" t="s">
        <v>336</v>
      </c>
      <c r="E32" s="45" t="s">
        <v>337</v>
      </c>
      <c r="F32" s="45">
        <v>2003</v>
      </c>
      <c r="G32" s="45" t="s">
        <v>505</v>
      </c>
      <c r="H32" s="45" t="s">
        <v>513</v>
      </c>
      <c r="I32" s="45" t="s">
        <v>1593</v>
      </c>
      <c r="J32" s="45" t="s">
        <v>1594</v>
      </c>
      <c r="K32" s="45">
        <v>162.87</v>
      </c>
    </row>
    <row r="33" spans="1:11" x14ac:dyDescent="0.35">
      <c r="A33" s="45">
        <v>5</v>
      </c>
      <c r="B33" s="45">
        <v>25</v>
      </c>
      <c r="C33" s="45">
        <v>201301514</v>
      </c>
      <c r="D33" s="45" t="s">
        <v>142</v>
      </c>
      <c r="E33" s="45" t="s">
        <v>277</v>
      </c>
      <c r="F33" s="45">
        <v>2003</v>
      </c>
      <c r="G33" s="45" t="s">
        <v>505</v>
      </c>
      <c r="H33" s="45" t="s">
        <v>505</v>
      </c>
      <c r="I33" s="45" t="s">
        <v>1595</v>
      </c>
      <c r="J33" s="45" t="s">
        <v>1596</v>
      </c>
      <c r="K33" s="45">
        <v>188.89</v>
      </c>
    </row>
    <row r="34" spans="1:11" x14ac:dyDescent="0.35">
      <c r="A34" s="45">
        <v>6</v>
      </c>
      <c r="B34" s="45">
        <v>29</v>
      </c>
      <c r="C34" s="45">
        <v>201306271</v>
      </c>
      <c r="D34" s="45" t="s">
        <v>239</v>
      </c>
      <c r="E34" s="45" t="s">
        <v>139</v>
      </c>
      <c r="F34" s="45">
        <v>2004</v>
      </c>
      <c r="G34" s="45"/>
      <c r="H34" s="45" t="s">
        <v>514</v>
      </c>
      <c r="I34" s="45" t="s">
        <v>1597</v>
      </c>
      <c r="J34" s="45" t="s">
        <v>1598</v>
      </c>
      <c r="K34" s="45">
        <v>199.18</v>
      </c>
    </row>
    <row r="35" spans="1:11" x14ac:dyDescent="0.35">
      <c r="A35" s="45">
        <v>7</v>
      </c>
      <c r="B35" s="45">
        <v>30</v>
      </c>
      <c r="C35" s="45">
        <v>201307621</v>
      </c>
      <c r="D35" s="45" t="s">
        <v>314</v>
      </c>
      <c r="E35" s="45" t="s">
        <v>116</v>
      </c>
      <c r="F35" s="45">
        <v>2003</v>
      </c>
      <c r="G35" s="45" t="s">
        <v>502</v>
      </c>
      <c r="H35" s="45" t="s">
        <v>606</v>
      </c>
      <c r="I35" s="45" t="s">
        <v>1599</v>
      </c>
      <c r="J35" s="45" t="s">
        <v>1600</v>
      </c>
      <c r="K35" s="45">
        <v>203.75</v>
      </c>
    </row>
    <row r="36" spans="1:11" x14ac:dyDescent="0.35">
      <c r="A36" s="45">
        <v>8</v>
      </c>
      <c r="B36" s="45">
        <v>27</v>
      </c>
      <c r="C36" s="45">
        <v>2014092509</v>
      </c>
      <c r="D36" s="45" t="s">
        <v>365</v>
      </c>
      <c r="E36" s="45" t="s">
        <v>260</v>
      </c>
      <c r="F36" s="45">
        <v>2004</v>
      </c>
      <c r="G36" s="45"/>
      <c r="H36" s="45" t="s">
        <v>606</v>
      </c>
      <c r="I36" s="45" t="s">
        <v>1601</v>
      </c>
      <c r="J36" s="45" t="s">
        <v>1602</v>
      </c>
      <c r="K36" s="45">
        <v>219.05</v>
      </c>
    </row>
    <row r="37" spans="1:11" x14ac:dyDescent="0.35">
      <c r="A37" s="45">
        <v>9</v>
      </c>
      <c r="B37" s="45">
        <v>32</v>
      </c>
      <c r="C37" s="45">
        <v>2014061818</v>
      </c>
      <c r="D37" s="45" t="s">
        <v>319</v>
      </c>
      <c r="E37" s="45" t="s">
        <v>320</v>
      </c>
      <c r="F37" s="45">
        <v>2004</v>
      </c>
      <c r="G37" s="45" t="s">
        <v>505</v>
      </c>
      <c r="H37" s="45"/>
      <c r="I37" s="45" t="s">
        <v>1603</v>
      </c>
      <c r="J37" s="45" t="s">
        <v>1604</v>
      </c>
      <c r="K37" s="45">
        <v>238.34</v>
      </c>
    </row>
    <row r="38" spans="1:11" x14ac:dyDescent="0.35">
      <c r="A38" s="45">
        <v>10</v>
      </c>
      <c r="B38" s="45">
        <v>18</v>
      </c>
      <c r="C38" s="45">
        <v>2015093768</v>
      </c>
      <c r="D38" s="45" t="s">
        <v>225</v>
      </c>
      <c r="E38" s="45" t="s">
        <v>226</v>
      </c>
      <c r="F38" s="45">
        <v>2004</v>
      </c>
      <c r="G38" s="45" t="s">
        <v>505</v>
      </c>
      <c r="H38" s="45" t="s">
        <v>606</v>
      </c>
      <c r="I38" s="45" t="s">
        <v>1605</v>
      </c>
      <c r="J38" s="45" t="s">
        <v>1606</v>
      </c>
      <c r="K38" s="45">
        <v>249.78</v>
      </c>
    </row>
    <row r="39" spans="1:11" x14ac:dyDescent="0.35">
      <c r="A39" s="45">
        <v>11</v>
      </c>
      <c r="B39" s="45">
        <v>24</v>
      </c>
      <c r="C39" s="45">
        <v>2016023834</v>
      </c>
      <c r="D39" s="45" t="s">
        <v>65</v>
      </c>
      <c r="E39" s="45" t="s">
        <v>224</v>
      </c>
      <c r="F39" s="45">
        <v>2004</v>
      </c>
      <c r="G39" s="45" t="s">
        <v>505</v>
      </c>
      <c r="H39" s="45"/>
      <c r="I39" s="45" t="s">
        <v>1607</v>
      </c>
      <c r="J39" s="45" t="s">
        <v>1608</v>
      </c>
      <c r="K39" s="45">
        <v>285.8</v>
      </c>
    </row>
    <row r="40" spans="1:11" x14ac:dyDescent="0.35">
      <c r="A40" s="45">
        <v>12</v>
      </c>
      <c r="B40" s="45">
        <v>19</v>
      </c>
      <c r="C40" s="45">
        <v>2014072123</v>
      </c>
      <c r="D40" s="45" t="s">
        <v>315</v>
      </c>
      <c r="E40" s="45" t="s">
        <v>316</v>
      </c>
      <c r="F40" s="45">
        <v>2003</v>
      </c>
      <c r="G40" s="45" t="s">
        <v>513</v>
      </c>
      <c r="H40" s="45" t="s">
        <v>513</v>
      </c>
      <c r="I40" s="45" t="s">
        <v>1609</v>
      </c>
      <c r="J40" s="45" t="s">
        <v>1610</v>
      </c>
      <c r="K40" s="45">
        <v>303.67</v>
      </c>
    </row>
    <row r="41" spans="1:11" x14ac:dyDescent="0.35">
      <c r="A41" s="45">
        <v>13</v>
      </c>
      <c r="B41" s="45">
        <v>33</v>
      </c>
      <c r="C41" s="45">
        <v>2017071925</v>
      </c>
      <c r="D41" s="45" t="s">
        <v>279</v>
      </c>
      <c r="E41" s="45" t="s">
        <v>63</v>
      </c>
      <c r="F41" s="45">
        <v>2004</v>
      </c>
      <c r="G41" s="45" t="s">
        <v>513</v>
      </c>
      <c r="H41" s="45" t="s">
        <v>513</v>
      </c>
      <c r="I41" s="45" t="s">
        <v>1611</v>
      </c>
      <c r="J41" s="45" t="s">
        <v>1612</v>
      </c>
      <c r="K41" s="45">
        <v>415.73</v>
      </c>
    </row>
    <row r="42" spans="1:11" x14ac:dyDescent="0.35">
      <c r="A42" s="45">
        <v>14</v>
      </c>
      <c r="B42" s="45">
        <v>28</v>
      </c>
      <c r="C42" s="45">
        <v>2017090141</v>
      </c>
      <c r="D42" s="45" t="s">
        <v>233</v>
      </c>
      <c r="E42" s="45" t="s">
        <v>234</v>
      </c>
      <c r="F42" s="45">
        <v>2003</v>
      </c>
      <c r="G42" s="45" t="s">
        <v>513</v>
      </c>
      <c r="H42" s="45"/>
      <c r="I42" s="45" t="s">
        <v>1613</v>
      </c>
      <c r="J42" s="45" t="s">
        <v>1614</v>
      </c>
      <c r="K42" s="45">
        <v>423.88</v>
      </c>
    </row>
    <row r="43" spans="1:11" x14ac:dyDescent="0.35">
      <c r="A43" s="45">
        <v>15</v>
      </c>
      <c r="B43" s="45">
        <v>34</v>
      </c>
      <c r="C43" s="45">
        <v>2018080509</v>
      </c>
      <c r="D43" s="45" t="s">
        <v>528</v>
      </c>
      <c r="E43" s="45" t="s">
        <v>739</v>
      </c>
      <c r="F43" s="45">
        <v>2004</v>
      </c>
      <c r="G43" s="45" t="s">
        <v>513</v>
      </c>
      <c r="H43" s="45" t="s">
        <v>513</v>
      </c>
      <c r="I43" s="45" t="s">
        <v>1615</v>
      </c>
      <c r="J43" s="45" t="s">
        <v>1616</v>
      </c>
      <c r="K43" s="45">
        <v>460.9</v>
      </c>
    </row>
    <row r="46" spans="1:11" x14ac:dyDescent="0.35">
      <c r="A46" s="43" t="s">
        <v>1382</v>
      </c>
    </row>
    <row r="47" spans="1:11" x14ac:dyDescent="0.35">
      <c r="A47" s="45">
        <v>1</v>
      </c>
      <c r="B47" s="45">
        <v>35</v>
      </c>
      <c r="C47" s="45">
        <v>2018070402</v>
      </c>
      <c r="D47" s="45" t="s">
        <v>617</v>
      </c>
      <c r="E47" s="45" t="s">
        <v>618</v>
      </c>
      <c r="F47" s="45">
        <v>2002</v>
      </c>
      <c r="G47" s="45"/>
      <c r="H47" s="45" t="s">
        <v>606</v>
      </c>
      <c r="I47" s="45" t="s">
        <v>1617</v>
      </c>
      <c r="J47" s="45"/>
      <c r="K47" s="45">
        <v>345.69</v>
      </c>
    </row>
    <row r="48" spans="1:11" x14ac:dyDescent="0.35">
      <c r="A48" s="45">
        <v>2</v>
      </c>
      <c r="B48" s="45">
        <v>36</v>
      </c>
      <c r="C48" s="45">
        <v>2018070347</v>
      </c>
      <c r="D48" s="45" t="s">
        <v>424</v>
      </c>
      <c r="E48" s="45" t="s">
        <v>578</v>
      </c>
      <c r="F48" s="45">
        <v>2000</v>
      </c>
      <c r="G48" s="45" t="s">
        <v>505</v>
      </c>
      <c r="H48" s="45" t="s">
        <v>505</v>
      </c>
      <c r="I48" s="45" t="s">
        <v>1618</v>
      </c>
      <c r="J48" s="45" t="s">
        <v>1619</v>
      </c>
      <c r="K48" s="45">
        <v>407.73</v>
      </c>
    </row>
    <row r="51" spans="1:11" x14ac:dyDescent="0.35">
      <c r="A51" s="43" t="s">
        <v>1316</v>
      </c>
    </row>
    <row r="52" spans="1:11" x14ac:dyDescent="0.35">
      <c r="A52" s="43" t="s">
        <v>1317</v>
      </c>
    </row>
    <row r="53" spans="1:11" x14ac:dyDescent="0.35">
      <c r="A53" s="43" t="s">
        <v>1620</v>
      </c>
    </row>
    <row r="54" spans="1:11" x14ac:dyDescent="0.35">
      <c r="A54" s="43" t="s">
        <v>1319</v>
      </c>
    </row>
    <row r="56" spans="1:11" x14ac:dyDescent="0.35">
      <c r="A56" s="43" t="s">
        <v>712</v>
      </c>
      <c r="B56" s="43" t="s">
        <v>713</v>
      </c>
      <c r="C56" s="43" t="s">
        <v>714</v>
      </c>
      <c r="D56" s="43" t="s">
        <v>1</v>
      </c>
      <c r="E56" s="43" t="s">
        <v>23</v>
      </c>
      <c r="F56" s="43" t="s">
        <v>715</v>
      </c>
      <c r="G56" s="43" t="s">
        <v>10</v>
      </c>
      <c r="H56" s="43" t="s">
        <v>22</v>
      </c>
      <c r="I56" s="43" t="s">
        <v>716</v>
      </c>
      <c r="J56" s="43" t="s">
        <v>717</v>
      </c>
      <c r="K56" s="43" t="s">
        <v>704</v>
      </c>
    </row>
    <row r="59" spans="1:11" x14ac:dyDescent="0.35">
      <c r="A59" s="43" t="s">
        <v>1388</v>
      </c>
    </row>
    <row r="60" spans="1:11" x14ac:dyDescent="0.35">
      <c r="A60" s="45">
        <v>1</v>
      </c>
      <c r="B60" s="45">
        <v>5</v>
      </c>
      <c r="C60" s="45">
        <v>201307849</v>
      </c>
      <c r="D60" s="45" t="s">
        <v>192</v>
      </c>
      <c r="E60" s="45" t="s">
        <v>193</v>
      </c>
      <c r="F60" s="45">
        <v>2005</v>
      </c>
      <c r="G60" s="45" t="s">
        <v>502</v>
      </c>
      <c r="H60" s="45"/>
      <c r="I60" s="45" t="s">
        <v>1621</v>
      </c>
      <c r="J60" s="45"/>
      <c r="K60" s="45">
        <v>140.80000000000001</v>
      </c>
    </row>
    <row r="61" spans="1:11" x14ac:dyDescent="0.35">
      <c r="A61" s="45">
        <v>2</v>
      </c>
      <c r="B61" s="45">
        <v>12</v>
      </c>
      <c r="C61" s="45">
        <v>2018070381</v>
      </c>
      <c r="D61" s="45" t="s">
        <v>651</v>
      </c>
      <c r="E61" s="45" t="s">
        <v>652</v>
      </c>
      <c r="F61" s="45">
        <v>2006</v>
      </c>
      <c r="G61" s="45" t="s">
        <v>502</v>
      </c>
      <c r="H61" s="45" t="s">
        <v>81</v>
      </c>
      <c r="I61" s="45" t="s">
        <v>1622</v>
      </c>
      <c r="J61" s="45" t="s">
        <v>1623</v>
      </c>
      <c r="K61" s="45">
        <v>148.41</v>
      </c>
    </row>
    <row r="62" spans="1:11" x14ac:dyDescent="0.35">
      <c r="A62" s="45">
        <v>3</v>
      </c>
      <c r="B62" s="45">
        <v>6</v>
      </c>
      <c r="C62" s="45">
        <v>2014102669</v>
      </c>
      <c r="D62" s="45" t="s">
        <v>534</v>
      </c>
      <c r="E62" s="45" t="s">
        <v>535</v>
      </c>
      <c r="F62" s="45">
        <v>2006</v>
      </c>
      <c r="G62" s="45" t="s">
        <v>505</v>
      </c>
      <c r="H62" s="45" t="s">
        <v>505</v>
      </c>
      <c r="I62" s="45" t="s">
        <v>1624</v>
      </c>
      <c r="J62" s="45" t="s">
        <v>1625</v>
      </c>
      <c r="K62" s="45">
        <v>149.27000000000001</v>
      </c>
    </row>
    <row r="63" spans="1:11" x14ac:dyDescent="0.35">
      <c r="A63" s="45">
        <v>4</v>
      </c>
      <c r="B63" s="45">
        <v>4</v>
      </c>
      <c r="C63" s="45">
        <v>201307906</v>
      </c>
      <c r="D63" s="45" t="s">
        <v>127</v>
      </c>
      <c r="E63" s="45" t="s">
        <v>128</v>
      </c>
      <c r="F63" s="45">
        <v>2005</v>
      </c>
      <c r="G63" s="45" t="s">
        <v>514</v>
      </c>
      <c r="H63" s="45" t="s">
        <v>514</v>
      </c>
      <c r="I63" s="45" t="s">
        <v>1626</v>
      </c>
      <c r="J63" s="45" t="s">
        <v>1627</v>
      </c>
      <c r="K63" s="45">
        <v>184.15</v>
      </c>
    </row>
    <row r="64" spans="1:11" x14ac:dyDescent="0.35">
      <c r="A64" s="45">
        <v>5</v>
      </c>
      <c r="B64" s="45">
        <v>11</v>
      </c>
      <c r="C64" s="45">
        <v>201306272</v>
      </c>
      <c r="D64" s="45" t="s">
        <v>206</v>
      </c>
      <c r="E64" s="45" t="s">
        <v>139</v>
      </c>
      <c r="F64" s="45">
        <v>2005</v>
      </c>
      <c r="G64" s="45"/>
      <c r="H64" s="45" t="s">
        <v>514</v>
      </c>
      <c r="I64" s="45" t="s">
        <v>1628</v>
      </c>
      <c r="J64" s="45" t="s">
        <v>1629</v>
      </c>
      <c r="K64" s="45">
        <v>189.32</v>
      </c>
    </row>
    <row r="65" spans="1:11" x14ac:dyDescent="0.35">
      <c r="A65" s="45">
        <v>6</v>
      </c>
      <c r="B65" s="45">
        <v>18</v>
      </c>
      <c r="C65" s="45">
        <v>2016071183</v>
      </c>
      <c r="D65" s="45" t="s">
        <v>354</v>
      </c>
      <c r="E65" s="45" t="s">
        <v>552</v>
      </c>
      <c r="F65" s="45">
        <v>2006</v>
      </c>
      <c r="G65" s="45" t="s">
        <v>514</v>
      </c>
      <c r="H65" s="45" t="s">
        <v>514</v>
      </c>
      <c r="I65" s="45" t="s">
        <v>1630</v>
      </c>
      <c r="J65" s="45" t="s">
        <v>1631</v>
      </c>
      <c r="K65" s="45">
        <v>217.17</v>
      </c>
    </row>
    <row r="66" spans="1:11" x14ac:dyDescent="0.35">
      <c r="A66" s="45">
        <v>7</v>
      </c>
      <c r="B66" s="45">
        <v>7</v>
      </c>
      <c r="C66" s="45">
        <v>201306500</v>
      </c>
      <c r="D66" s="45" t="s">
        <v>169</v>
      </c>
      <c r="E66" s="45" t="s">
        <v>210</v>
      </c>
      <c r="F66" s="45">
        <v>2006</v>
      </c>
      <c r="G66" s="45" t="s">
        <v>591</v>
      </c>
      <c r="H66" s="45" t="s">
        <v>514</v>
      </c>
      <c r="I66" s="45" t="s">
        <v>1632</v>
      </c>
      <c r="J66" s="45" t="s">
        <v>1633</v>
      </c>
      <c r="K66" s="45">
        <v>223.49</v>
      </c>
    </row>
    <row r="67" spans="1:11" x14ac:dyDescent="0.35">
      <c r="A67" s="45">
        <v>8</v>
      </c>
      <c r="B67" s="45">
        <v>10</v>
      </c>
      <c r="C67" s="45">
        <v>2016052215</v>
      </c>
      <c r="D67" s="45" t="s">
        <v>109</v>
      </c>
      <c r="E67" s="45" t="s">
        <v>110</v>
      </c>
      <c r="F67" s="45">
        <v>2005</v>
      </c>
      <c r="G67" s="45" t="s">
        <v>505</v>
      </c>
      <c r="H67" s="45" t="s">
        <v>505</v>
      </c>
      <c r="I67" s="45" t="s">
        <v>1634</v>
      </c>
      <c r="J67" s="45" t="s">
        <v>1635</v>
      </c>
      <c r="K67" s="45">
        <v>244.02</v>
      </c>
    </row>
    <row r="68" spans="1:11" x14ac:dyDescent="0.35">
      <c r="A68" s="45">
        <v>9</v>
      </c>
      <c r="B68" s="45">
        <v>13</v>
      </c>
      <c r="C68" s="45">
        <v>2017061786</v>
      </c>
      <c r="D68" s="45" t="s">
        <v>59</v>
      </c>
      <c r="E68" s="45" t="s">
        <v>60</v>
      </c>
      <c r="F68" s="45">
        <v>2005</v>
      </c>
      <c r="G68" s="45" t="s">
        <v>513</v>
      </c>
      <c r="H68" s="45" t="s">
        <v>513</v>
      </c>
      <c r="I68" s="45" t="s">
        <v>1636</v>
      </c>
      <c r="J68" s="45" t="s">
        <v>1637</v>
      </c>
      <c r="K68" s="45">
        <v>291.25</v>
      </c>
    </row>
    <row r="69" spans="1:11" x14ac:dyDescent="0.35">
      <c r="A69" s="45">
        <v>10</v>
      </c>
      <c r="B69" s="45">
        <v>1</v>
      </c>
      <c r="C69" s="45">
        <v>2017090153</v>
      </c>
      <c r="D69" s="45" t="s">
        <v>190</v>
      </c>
      <c r="E69" s="45" t="s">
        <v>574</v>
      </c>
      <c r="F69" s="45">
        <v>2006</v>
      </c>
      <c r="G69" s="45"/>
      <c r="H69" s="45"/>
      <c r="I69" s="45" t="s">
        <v>1638</v>
      </c>
      <c r="J69" s="45" t="s">
        <v>1639</v>
      </c>
      <c r="K69" s="45">
        <v>298.70999999999998</v>
      </c>
    </row>
    <row r="70" spans="1:11" x14ac:dyDescent="0.35">
      <c r="A70" s="45">
        <v>11</v>
      </c>
      <c r="B70" s="45">
        <v>17</v>
      </c>
      <c r="C70" s="45">
        <v>2014071995</v>
      </c>
      <c r="D70" s="45" t="s">
        <v>536</v>
      </c>
      <c r="E70" s="45" t="s">
        <v>399</v>
      </c>
      <c r="F70" s="45">
        <v>2006</v>
      </c>
      <c r="G70" s="45" t="s">
        <v>502</v>
      </c>
      <c r="H70" s="45" t="s">
        <v>81</v>
      </c>
      <c r="I70" s="45" t="s">
        <v>1640</v>
      </c>
      <c r="J70" s="45" t="s">
        <v>1641</v>
      </c>
      <c r="K70" s="45">
        <v>300.29000000000002</v>
      </c>
    </row>
    <row r="71" spans="1:11" x14ac:dyDescent="0.35">
      <c r="A71" s="45">
        <v>12</v>
      </c>
      <c r="B71" s="45">
        <v>16</v>
      </c>
      <c r="C71" s="45">
        <v>2017090130</v>
      </c>
      <c r="D71" s="45" t="s">
        <v>532</v>
      </c>
      <c r="E71" s="45" t="s">
        <v>533</v>
      </c>
      <c r="F71" s="45">
        <v>2005</v>
      </c>
      <c r="G71" s="45"/>
      <c r="H71" s="45" t="s">
        <v>513</v>
      </c>
      <c r="I71" s="45" t="s">
        <v>1642</v>
      </c>
      <c r="J71" s="45" t="s">
        <v>1643</v>
      </c>
      <c r="K71" s="45">
        <v>325.85000000000002</v>
      </c>
    </row>
    <row r="72" spans="1:11" x14ac:dyDescent="0.35">
      <c r="A72" s="45">
        <v>13</v>
      </c>
      <c r="B72" s="45">
        <v>15</v>
      </c>
      <c r="C72" s="45">
        <v>2015062969</v>
      </c>
      <c r="D72" s="45" t="s">
        <v>85</v>
      </c>
      <c r="E72" s="45" t="s">
        <v>86</v>
      </c>
      <c r="F72" s="45">
        <v>2005</v>
      </c>
      <c r="G72" s="45" t="s">
        <v>513</v>
      </c>
      <c r="H72" s="45" t="s">
        <v>513</v>
      </c>
      <c r="I72" s="45" t="s">
        <v>1644</v>
      </c>
      <c r="J72" s="45" t="s">
        <v>1645</v>
      </c>
      <c r="K72" s="45">
        <v>408.39</v>
      </c>
    </row>
    <row r="75" spans="1:11" x14ac:dyDescent="0.35">
      <c r="A75" s="43" t="s">
        <v>1410</v>
      </c>
    </row>
    <row r="76" spans="1:11" x14ac:dyDescent="0.35">
      <c r="A76" s="45">
        <v>1</v>
      </c>
      <c r="B76" s="45">
        <v>21</v>
      </c>
      <c r="C76" s="45">
        <v>201306189</v>
      </c>
      <c r="D76" s="45" t="s">
        <v>265</v>
      </c>
      <c r="E76" s="45" t="s">
        <v>266</v>
      </c>
      <c r="F76" s="45">
        <v>2003</v>
      </c>
      <c r="G76" s="45" t="s">
        <v>502</v>
      </c>
      <c r="H76" s="45" t="s">
        <v>606</v>
      </c>
      <c r="I76" s="45" t="s">
        <v>1646</v>
      </c>
      <c r="J76" s="45"/>
      <c r="K76" s="45">
        <v>82.8</v>
      </c>
    </row>
    <row r="77" spans="1:11" x14ac:dyDescent="0.35">
      <c r="A77" s="45">
        <v>2</v>
      </c>
      <c r="B77" s="45">
        <v>30</v>
      </c>
      <c r="C77" s="45">
        <v>201506056</v>
      </c>
      <c r="D77" s="45" t="s">
        <v>377</v>
      </c>
      <c r="E77" s="45" t="s">
        <v>378</v>
      </c>
      <c r="F77" s="45">
        <v>2003</v>
      </c>
      <c r="G77" s="45"/>
      <c r="H77" s="45"/>
      <c r="I77" s="45" t="s">
        <v>1647</v>
      </c>
      <c r="J77" s="45" t="s">
        <v>1648</v>
      </c>
      <c r="K77" s="45">
        <v>140.37</v>
      </c>
    </row>
    <row r="78" spans="1:11" x14ac:dyDescent="0.35">
      <c r="A78" s="45">
        <v>3</v>
      </c>
      <c r="B78" s="45">
        <v>23</v>
      </c>
      <c r="C78" s="45">
        <v>201307933</v>
      </c>
      <c r="D78" s="45" t="s">
        <v>125</v>
      </c>
      <c r="E78" s="45" t="s">
        <v>267</v>
      </c>
      <c r="F78" s="45">
        <v>2003</v>
      </c>
      <c r="G78" s="45" t="s">
        <v>539</v>
      </c>
      <c r="H78" s="45" t="s">
        <v>56</v>
      </c>
      <c r="I78" s="45" t="s">
        <v>1649</v>
      </c>
      <c r="J78" s="45" t="s">
        <v>1650</v>
      </c>
      <c r="K78" s="45">
        <v>147.83000000000001</v>
      </c>
    </row>
    <row r="79" spans="1:11" x14ac:dyDescent="0.35">
      <c r="A79" s="45">
        <v>4</v>
      </c>
      <c r="B79" s="45">
        <v>29</v>
      </c>
      <c r="C79" s="45">
        <v>201306326</v>
      </c>
      <c r="D79" s="45" t="s">
        <v>190</v>
      </c>
      <c r="E79" s="45" t="s">
        <v>346</v>
      </c>
      <c r="F79" s="45">
        <v>2004</v>
      </c>
      <c r="G79" s="45" t="s">
        <v>514</v>
      </c>
      <c r="H79" s="45" t="s">
        <v>514</v>
      </c>
      <c r="I79" s="45" t="s">
        <v>1651</v>
      </c>
      <c r="J79" s="45" t="s">
        <v>1652</v>
      </c>
      <c r="K79" s="45">
        <v>153.86000000000001</v>
      </c>
    </row>
    <row r="80" spans="1:11" x14ac:dyDescent="0.35">
      <c r="A80" s="45">
        <v>5</v>
      </c>
      <c r="B80" s="45">
        <v>28</v>
      </c>
      <c r="C80" s="45">
        <v>201306499</v>
      </c>
      <c r="D80" s="45" t="s">
        <v>209</v>
      </c>
      <c r="E80" s="45" t="s">
        <v>210</v>
      </c>
      <c r="F80" s="45">
        <v>2004</v>
      </c>
      <c r="G80" s="45" t="s">
        <v>591</v>
      </c>
      <c r="H80" s="45" t="s">
        <v>514</v>
      </c>
      <c r="I80" s="45" t="s">
        <v>1653</v>
      </c>
      <c r="J80" s="45" t="s">
        <v>1654</v>
      </c>
      <c r="K80" s="45">
        <v>166.78</v>
      </c>
    </row>
    <row r="81" spans="1:11" x14ac:dyDescent="0.35">
      <c r="A81" s="45">
        <v>6</v>
      </c>
      <c r="B81" s="45">
        <v>22</v>
      </c>
      <c r="C81" s="45">
        <v>2014071988</v>
      </c>
      <c r="D81" s="45" t="s">
        <v>347</v>
      </c>
      <c r="E81" s="45" t="s">
        <v>147</v>
      </c>
      <c r="F81" s="45">
        <v>2003</v>
      </c>
      <c r="G81" s="45" t="s">
        <v>502</v>
      </c>
      <c r="H81" s="45" t="s">
        <v>606</v>
      </c>
      <c r="I81" s="45" t="s">
        <v>1000</v>
      </c>
      <c r="J81" s="45" t="s">
        <v>1655</v>
      </c>
      <c r="K81" s="45">
        <v>174.68</v>
      </c>
    </row>
    <row r="82" spans="1:11" x14ac:dyDescent="0.35">
      <c r="A82" s="45">
        <v>7</v>
      </c>
      <c r="B82" s="45">
        <v>24</v>
      </c>
      <c r="C82" s="45">
        <v>2016081259</v>
      </c>
      <c r="D82" s="45" t="s">
        <v>299</v>
      </c>
      <c r="E82" s="45" t="s">
        <v>301</v>
      </c>
      <c r="F82" s="45">
        <v>2004</v>
      </c>
      <c r="G82" s="45" t="s">
        <v>513</v>
      </c>
      <c r="H82" s="45" t="s">
        <v>513</v>
      </c>
      <c r="I82" s="45" t="s">
        <v>1656</v>
      </c>
      <c r="J82" s="45" t="s">
        <v>1657</v>
      </c>
      <c r="K82" s="45">
        <v>198.37</v>
      </c>
    </row>
    <row r="83" spans="1:11" x14ac:dyDescent="0.35">
      <c r="A83" s="45">
        <v>8</v>
      </c>
      <c r="B83" s="45">
        <v>19</v>
      </c>
      <c r="C83" s="45">
        <v>2015073124</v>
      </c>
      <c r="D83" s="45" t="s">
        <v>270</v>
      </c>
      <c r="E83" s="45" t="s">
        <v>272</v>
      </c>
      <c r="F83" s="45">
        <v>2004</v>
      </c>
      <c r="G83" s="45" t="s">
        <v>505</v>
      </c>
      <c r="H83" s="45" t="s">
        <v>505</v>
      </c>
      <c r="I83" s="45" t="s">
        <v>1658</v>
      </c>
      <c r="J83" s="45" t="s">
        <v>1011</v>
      </c>
      <c r="K83" s="45">
        <v>255.07</v>
      </c>
    </row>
    <row r="84" spans="1:11" x14ac:dyDescent="0.35">
      <c r="A84" s="45">
        <v>9</v>
      </c>
      <c r="B84" s="45">
        <v>26</v>
      </c>
      <c r="C84" s="45">
        <v>2016081268</v>
      </c>
      <c r="D84" s="45" t="s">
        <v>321</v>
      </c>
      <c r="E84" s="45" t="s">
        <v>322</v>
      </c>
      <c r="F84" s="45">
        <v>2004</v>
      </c>
      <c r="G84" s="45"/>
      <c r="H84" s="45"/>
      <c r="I84" s="45" t="s">
        <v>1134</v>
      </c>
      <c r="J84" s="45" t="s">
        <v>1659</v>
      </c>
      <c r="K84" s="45">
        <v>371.79</v>
      </c>
    </row>
    <row r="87" spans="1:11" x14ac:dyDescent="0.35">
      <c r="A87" s="43" t="s">
        <v>1432</v>
      </c>
    </row>
    <row r="88" spans="1:11" x14ac:dyDescent="0.35">
      <c r="A88" s="45">
        <v>1</v>
      </c>
      <c r="B88" s="45">
        <v>31</v>
      </c>
      <c r="C88" s="45">
        <v>2017071924</v>
      </c>
      <c r="D88" s="45" t="s">
        <v>245</v>
      </c>
      <c r="E88" s="45" t="s">
        <v>63</v>
      </c>
      <c r="F88" s="45">
        <v>2002</v>
      </c>
      <c r="G88" s="45" t="s">
        <v>513</v>
      </c>
      <c r="H88" s="45" t="s">
        <v>513</v>
      </c>
      <c r="I88" s="45" t="s">
        <v>1660</v>
      </c>
      <c r="J88" s="45"/>
      <c r="K88" s="45">
        <v>256.08</v>
      </c>
    </row>
    <row r="89" spans="1:11" x14ac:dyDescent="0.35">
      <c r="A89" s="45">
        <v>2</v>
      </c>
      <c r="B89" s="45">
        <v>32</v>
      </c>
      <c r="C89" s="45">
        <v>2016103937</v>
      </c>
      <c r="D89" s="45" t="s">
        <v>114</v>
      </c>
      <c r="E89" s="45" t="s">
        <v>322</v>
      </c>
      <c r="F89" s="45">
        <v>2001</v>
      </c>
      <c r="G89" s="45"/>
      <c r="H89" s="45"/>
      <c r="I89" s="45" t="s">
        <v>1661</v>
      </c>
      <c r="J89" s="45" t="s">
        <v>1662</v>
      </c>
      <c r="K89" s="45">
        <v>288.95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33</vt:i4>
      </vt:variant>
    </vt:vector>
  </HeadingPairs>
  <TitlesOfParts>
    <vt:vector size="33" baseType="lpstr">
      <vt:lpstr>2018 EOS List</vt:lpstr>
      <vt:lpstr>21.10.18.4 Snowplanet SL</vt:lpstr>
      <vt:lpstr>21.10.18.2   Snowplanet SL</vt:lpstr>
      <vt:lpstr>180927.2 CA SL</vt:lpstr>
      <vt:lpstr>180928.1 CA GS</vt:lpstr>
      <vt:lpstr>180928.2 CA GS</vt:lpstr>
      <vt:lpstr>180928.3 CA GS</vt:lpstr>
      <vt:lpstr>180927.1 CA SL </vt:lpstr>
      <vt:lpstr>180923.1 WH SL</vt:lpstr>
      <vt:lpstr>180922.2 WH GS 2</vt:lpstr>
      <vt:lpstr>180922.1 WH GS</vt:lpstr>
      <vt:lpstr>14.09.18.2 Mt Hutt SG</vt:lpstr>
      <vt:lpstr>14.09.18 Mt Hutt SG</vt:lpstr>
      <vt:lpstr>15.09.18.1 Mt Hutt GS </vt:lpstr>
      <vt:lpstr>16.09.18 .2 Mt Hutt SL</vt:lpstr>
      <vt:lpstr>16.09.18.1 Mt Hutt SL</vt:lpstr>
      <vt:lpstr>18.3 List</vt:lpstr>
      <vt:lpstr>19.08.18 .1 Coronet GS</vt:lpstr>
      <vt:lpstr>12.08.18.1 Whaka SL</vt:lpstr>
      <vt:lpstr>19.08.18 .2 Coronet GS</vt:lpstr>
      <vt:lpstr>12.08.18.2 Whaka SL</vt:lpstr>
      <vt:lpstr>11.08.18.2 Whaka GS</vt:lpstr>
      <vt:lpstr>11.08.18.1 Whaka GS</vt:lpstr>
      <vt:lpstr>18.08.18 .2 Coronet GS</vt:lpstr>
      <vt:lpstr>18.08.18 .1 Coronet GS</vt:lpstr>
      <vt:lpstr>20.08.18.1 Coronet SL</vt:lpstr>
      <vt:lpstr>20.08.18.2 Coronet SL</vt:lpstr>
      <vt:lpstr>18.2 List</vt:lpstr>
      <vt:lpstr>15.07.18.1 Mt Hutt SL</vt:lpstr>
      <vt:lpstr>15.07.18.2 Mt Hutt SL</vt:lpstr>
      <vt:lpstr>18 Age Cats</vt:lpstr>
      <vt:lpstr>18.0 Base List</vt:lpstr>
      <vt:lpstr>18.1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SnowSports Admin</dc:creator>
  <cp:lastModifiedBy>SnowSports Admin</cp:lastModifiedBy>
  <dcterms:created xsi:type="dcterms:W3CDTF">2018-08-07T00:26:54Z</dcterms:created>
  <dcterms:modified xsi:type="dcterms:W3CDTF">2018-10-23T00:05:41Z</dcterms:modified>
</cp:coreProperties>
</file>